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36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[2]!Tabulka1[[#This Row],[Datum přijetí na ŘO]]</definedName>
    <definedName name="DatumZahajeniAdO">[2]!Tabulka1[[#This Row],[Datum zahájení AdO]]</definedName>
    <definedName name="FinalizaceAdO">[2]!Tabulka1[[#This Row],[Finalizace AdO]]</definedName>
    <definedName name="s">[2]!Tabulka1[[#This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[2]!Tabulka1[[#This Row],[Termín nápravných opatření]]</definedName>
    <definedName name="VracenoSDoplnenim">[2]!Tabulka1[[#This Row],[Vráceno s doplněním]]</definedName>
    <definedName name="ZaslaniKDoplneniNaCRR">[2]!Tabulka1[[#This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" l="1"/>
  <c r="E186" i="1"/>
  <c r="V184" i="1"/>
  <c r="R184" i="1"/>
  <c r="Q184" i="1"/>
  <c r="L184" i="1"/>
  <c r="N184" i="1" s="1"/>
  <c r="J184" i="1"/>
  <c r="I184" i="1"/>
  <c r="H184" i="1"/>
  <c r="G184" i="1"/>
  <c r="V183" i="1"/>
  <c r="R183" i="1"/>
  <c r="Q183" i="1"/>
  <c r="L183" i="1"/>
  <c r="K183" i="1"/>
  <c r="J183" i="1"/>
  <c r="I183" i="1"/>
  <c r="H183" i="1"/>
  <c r="G183" i="1"/>
  <c r="V182" i="1"/>
  <c r="R182" i="1"/>
  <c r="Q182" i="1"/>
  <c r="L182" i="1"/>
  <c r="K182" i="1"/>
  <c r="J182" i="1"/>
  <c r="I182" i="1"/>
  <c r="H182" i="1"/>
  <c r="G182" i="1"/>
  <c r="V181" i="1"/>
  <c r="R181" i="1"/>
  <c r="Q181" i="1"/>
  <c r="N181" i="1"/>
  <c r="L181" i="1"/>
  <c r="P181" i="1" s="1"/>
  <c r="K181" i="1"/>
  <c r="O181" i="1" s="1"/>
  <c r="J181" i="1"/>
  <c r="I181" i="1"/>
  <c r="H181" i="1"/>
  <c r="G181" i="1"/>
  <c r="V180" i="1"/>
  <c r="R180" i="1"/>
  <c r="Q180" i="1"/>
  <c r="N180" i="1"/>
  <c r="L180" i="1"/>
  <c r="M180" i="1" s="1"/>
  <c r="K180" i="1"/>
  <c r="P180" i="1" s="1"/>
  <c r="J180" i="1"/>
  <c r="I180" i="1"/>
  <c r="H180" i="1"/>
  <c r="G180" i="1"/>
  <c r="V179" i="1"/>
  <c r="R179" i="1"/>
  <c r="Q179" i="1"/>
  <c r="N179" i="1"/>
  <c r="L179" i="1"/>
  <c r="M179" i="1" s="1"/>
  <c r="K179" i="1"/>
  <c r="P179" i="1" s="1"/>
  <c r="J179" i="1"/>
  <c r="I179" i="1"/>
  <c r="H179" i="1"/>
  <c r="G179" i="1"/>
  <c r="V178" i="1"/>
  <c r="R178" i="1"/>
  <c r="Q178" i="1"/>
  <c r="N178" i="1"/>
  <c r="L178" i="1"/>
  <c r="M178" i="1" s="1"/>
  <c r="K178" i="1"/>
  <c r="P178" i="1" s="1"/>
  <c r="J178" i="1"/>
  <c r="I178" i="1"/>
  <c r="H178" i="1"/>
  <c r="G178" i="1"/>
  <c r="V177" i="1"/>
  <c r="R177" i="1"/>
  <c r="Q177" i="1"/>
  <c r="N177" i="1"/>
  <c r="L177" i="1"/>
  <c r="M177" i="1" s="1"/>
  <c r="K177" i="1"/>
  <c r="P177" i="1" s="1"/>
  <c r="J177" i="1"/>
  <c r="I177" i="1"/>
  <c r="H177" i="1"/>
  <c r="G177" i="1"/>
  <c r="V176" i="1"/>
  <c r="R176" i="1"/>
  <c r="Q176" i="1"/>
  <c r="N176" i="1"/>
  <c r="L176" i="1"/>
  <c r="M176" i="1" s="1"/>
  <c r="K176" i="1"/>
  <c r="P176" i="1" s="1"/>
  <c r="J176" i="1"/>
  <c r="I176" i="1"/>
  <c r="H176" i="1"/>
  <c r="G176" i="1"/>
  <c r="V175" i="1"/>
  <c r="R175" i="1"/>
  <c r="Q175" i="1"/>
  <c r="N175" i="1"/>
  <c r="L175" i="1"/>
  <c r="M175" i="1" s="1"/>
  <c r="K175" i="1"/>
  <c r="P175" i="1" s="1"/>
  <c r="J175" i="1"/>
  <c r="I175" i="1"/>
  <c r="H175" i="1"/>
  <c r="G175" i="1"/>
  <c r="V174" i="1"/>
  <c r="R174" i="1"/>
  <c r="Q174" i="1"/>
  <c r="N174" i="1"/>
  <c r="L174" i="1"/>
  <c r="M174" i="1" s="1"/>
  <c r="K174" i="1"/>
  <c r="P174" i="1" s="1"/>
  <c r="J174" i="1"/>
  <c r="I174" i="1"/>
  <c r="H174" i="1"/>
  <c r="G174" i="1"/>
  <c r="V173" i="1"/>
  <c r="R173" i="1"/>
  <c r="Q173" i="1"/>
  <c r="N173" i="1"/>
  <c r="L173" i="1"/>
  <c r="M173" i="1" s="1"/>
  <c r="K173" i="1"/>
  <c r="P173" i="1" s="1"/>
  <c r="J173" i="1"/>
  <c r="I173" i="1"/>
  <c r="H173" i="1"/>
  <c r="G173" i="1"/>
  <c r="V172" i="1"/>
  <c r="R172" i="1"/>
  <c r="Q172" i="1"/>
  <c r="N172" i="1"/>
  <c r="L172" i="1"/>
  <c r="M172" i="1" s="1"/>
  <c r="K172" i="1"/>
  <c r="P172" i="1" s="1"/>
  <c r="J172" i="1"/>
  <c r="I172" i="1"/>
  <c r="H172" i="1"/>
  <c r="G172" i="1"/>
  <c r="V171" i="1"/>
  <c r="R171" i="1"/>
  <c r="Q171" i="1"/>
  <c r="N171" i="1"/>
  <c r="L171" i="1"/>
  <c r="M171" i="1" s="1"/>
  <c r="K171" i="1"/>
  <c r="P171" i="1" s="1"/>
  <c r="J171" i="1"/>
  <c r="I171" i="1"/>
  <c r="H171" i="1"/>
  <c r="G171" i="1"/>
  <c r="V170" i="1"/>
  <c r="R170" i="1"/>
  <c r="Q170" i="1"/>
  <c r="N170" i="1"/>
  <c r="L170" i="1"/>
  <c r="M170" i="1" s="1"/>
  <c r="K170" i="1"/>
  <c r="P170" i="1" s="1"/>
  <c r="J170" i="1"/>
  <c r="I170" i="1"/>
  <c r="H170" i="1"/>
  <c r="G170" i="1"/>
  <c r="V169" i="1"/>
  <c r="R169" i="1"/>
  <c r="Q169" i="1"/>
  <c r="N169" i="1"/>
  <c r="L169" i="1"/>
  <c r="M169" i="1" s="1"/>
  <c r="K169" i="1"/>
  <c r="P169" i="1" s="1"/>
  <c r="J169" i="1"/>
  <c r="I169" i="1"/>
  <c r="H169" i="1"/>
  <c r="G169" i="1"/>
  <c r="V168" i="1"/>
  <c r="R168" i="1"/>
  <c r="Q168" i="1"/>
  <c r="N168" i="1"/>
  <c r="L168" i="1"/>
  <c r="M168" i="1" s="1"/>
  <c r="K168" i="1"/>
  <c r="J168" i="1"/>
  <c r="I168" i="1"/>
  <c r="H168" i="1"/>
  <c r="G168" i="1"/>
  <c r="V167" i="1"/>
  <c r="R167" i="1"/>
  <c r="Q167" i="1"/>
  <c r="N167" i="1"/>
  <c r="L167" i="1"/>
  <c r="M167" i="1" s="1"/>
  <c r="K167" i="1"/>
  <c r="P167" i="1" s="1"/>
  <c r="J167" i="1"/>
  <c r="I167" i="1"/>
  <c r="H167" i="1"/>
  <c r="G167" i="1"/>
  <c r="V166" i="1"/>
  <c r="R166" i="1"/>
  <c r="Q166" i="1"/>
  <c r="N166" i="1"/>
  <c r="L166" i="1"/>
  <c r="M166" i="1" s="1"/>
  <c r="K166" i="1"/>
  <c r="P166" i="1" s="1"/>
  <c r="J166" i="1"/>
  <c r="I166" i="1"/>
  <c r="H166" i="1"/>
  <c r="G166" i="1"/>
  <c r="V165" i="1"/>
  <c r="R165" i="1"/>
  <c r="Q165" i="1"/>
  <c r="N165" i="1"/>
  <c r="L165" i="1"/>
  <c r="M165" i="1" s="1"/>
  <c r="K165" i="1"/>
  <c r="P165" i="1" s="1"/>
  <c r="J165" i="1"/>
  <c r="I165" i="1"/>
  <c r="H165" i="1"/>
  <c r="G165" i="1"/>
  <c r="V164" i="1"/>
  <c r="R164" i="1"/>
  <c r="Q164" i="1"/>
  <c r="N164" i="1"/>
  <c r="L164" i="1"/>
  <c r="M164" i="1" s="1"/>
  <c r="K164" i="1"/>
  <c r="P164" i="1" s="1"/>
  <c r="J164" i="1"/>
  <c r="I164" i="1"/>
  <c r="H164" i="1"/>
  <c r="G164" i="1"/>
  <c r="V163" i="1"/>
  <c r="R163" i="1"/>
  <c r="Q163" i="1"/>
  <c r="N163" i="1"/>
  <c r="L163" i="1"/>
  <c r="M163" i="1" s="1"/>
  <c r="K163" i="1"/>
  <c r="P163" i="1" s="1"/>
  <c r="J163" i="1"/>
  <c r="I163" i="1"/>
  <c r="H163" i="1"/>
  <c r="G163" i="1"/>
  <c r="V162" i="1"/>
  <c r="R162" i="1"/>
  <c r="Q162" i="1"/>
  <c r="N162" i="1"/>
  <c r="L162" i="1"/>
  <c r="M162" i="1" s="1"/>
  <c r="K162" i="1"/>
  <c r="P162" i="1" s="1"/>
  <c r="J162" i="1"/>
  <c r="I162" i="1"/>
  <c r="H162" i="1"/>
  <c r="G162" i="1"/>
  <c r="V161" i="1"/>
  <c r="R161" i="1"/>
  <c r="Q161" i="1"/>
  <c r="N161" i="1"/>
  <c r="L161" i="1"/>
  <c r="M161" i="1" s="1"/>
  <c r="K161" i="1"/>
  <c r="P161" i="1" s="1"/>
  <c r="J161" i="1"/>
  <c r="I161" i="1"/>
  <c r="H161" i="1"/>
  <c r="G161" i="1"/>
  <c r="V160" i="1"/>
  <c r="R160" i="1"/>
  <c r="Q160" i="1"/>
  <c r="N160" i="1"/>
  <c r="L160" i="1"/>
  <c r="M160" i="1" s="1"/>
  <c r="K160" i="1"/>
  <c r="P160" i="1" s="1"/>
  <c r="J160" i="1"/>
  <c r="I160" i="1"/>
  <c r="H160" i="1"/>
  <c r="G160" i="1"/>
  <c r="V159" i="1"/>
  <c r="R159" i="1"/>
  <c r="Q159" i="1"/>
  <c r="N159" i="1"/>
  <c r="L159" i="1"/>
  <c r="M159" i="1" s="1"/>
  <c r="K159" i="1"/>
  <c r="P159" i="1" s="1"/>
  <c r="J159" i="1"/>
  <c r="I159" i="1"/>
  <c r="H159" i="1"/>
  <c r="G159" i="1"/>
  <c r="V158" i="1"/>
  <c r="R158" i="1"/>
  <c r="Q158" i="1"/>
  <c r="N158" i="1"/>
  <c r="L158" i="1"/>
  <c r="M158" i="1" s="1"/>
  <c r="K158" i="1"/>
  <c r="P158" i="1" s="1"/>
  <c r="J158" i="1"/>
  <c r="I158" i="1"/>
  <c r="H158" i="1"/>
  <c r="G158" i="1"/>
  <c r="V157" i="1"/>
  <c r="R157" i="1"/>
  <c r="Q157" i="1"/>
  <c r="N157" i="1"/>
  <c r="L157" i="1"/>
  <c r="M157" i="1" s="1"/>
  <c r="K157" i="1"/>
  <c r="P157" i="1" s="1"/>
  <c r="J157" i="1"/>
  <c r="I157" i="1"/>
  <c r="H157" i="1"/>
  <c r="G157" i="1"/>
  <c r="V156" i="1"/>
  <c r="R156" i="1"/>
  <c r="Q156" i="1"/>
  <c r="N156" i="1"/>
  <c r="L156" i="1"/>
  <c r="M156" i="1" s="1"/>
  <c r="K156" i="1"/>
  <c r="P156" i="1" s="1"/>
  <c r="J156" i="1"/>
  <c r="I156" i="1"/>
  <c r="H156" i="1"/>
  <c r="G156" i="1"/>
  <c r="V155" i="1"/>
  <c r="R155" i="1"/>
  <c r="Q155" i="1"/>
  <c r="N155" i="1"/>
  <c r="L155" i="1"/>
  <c r="M155" i="1" s="1"/>
  <c r="K155" i="1"/>
  <c r="P155" i="1" s="1"/>
  <c r="J155" i="1"/>
  <c r="I155" i="1"/>
  <c r="H155" i="1"/>
  <c r="G155" i="1"/>
  <c r="V154" i="1"/>
  <c r="R154" i="1"/>
  <c r="Q154" i="1"/>
  <c r="N154" i="1"/>
  <c r="L154" i="1"/>
  <c r="M154" i="1" s="1"/>
  <c r="K154" i="1"/>
  <c r="P154" i="1" s="1"/>
  <c r="J154" i="1"/>
  <c r="I154" i="1"/>
  <c r="H154" i="1"/>
  <c r="G154" i="1"/>
  <c r="V153" i="1"/>
  <c r="R153" i="1"/>
  <c r="Q153" i="1"/>
  <c r="N153" i="1"/>
  <c r="L153" i="1"/>
  <c r="M153" i="1" s="1"/>
  <c r="K153" i="1"/>
  <c r="P153" i="1" s="1"/>
  <c r="J153" i="1"/>
  <c r="I153" i="1"/>
  <c r="H153" i="1"/>
  <c r="G153" i="1"/>
  <c r="V152" i="1"/>
  <c r="R152" i="1"/>
  <c r="Q152" i="1"/>
  <c r="N152" i="1"/>
  <c r="L152" i="1"/>
  <c r="M152" i="1" s="1"/>
  <c r="K152" i="1"/>
  <c r="P152" i="1" s="1"/>
  <c r="J152" i="1"/>
  <c r="I152" i="1"/>
  <c r="H152" i="1"/>
  <c r="G152" i="1"/>
  <c r="V151" i="1"/>
  <c r="R151" i="1"/>
  <c r="Q151" i="1"/>
  <c r="N151" i="1"/>
  <c r="L151" i="1"/>
  <c r="M151" i="1" s="1"/>
  <c r="K151" i="1"/>
  <c r="P151" i="1" s="1"/>
  <c r="J151" i="1"/>
  <c r="I151" i="1"/>
  <c r="H151" i="1"/>
  <c r="G151" i="1"/>
  <c r="V150" i="1"/>
  <c r="R150" i="1"/>
  <c r="Q150" i="1"/>
  <c r="N150" i="1"/>
  <c r="O150" i="1" s="1"/>
  <c r="L150" i="1"/>
  <c r="M150" i="1" s="1"/>
  <c r="K150" i="1"/>
  <c r="P150" i="1" s="1"/>
  <c r="J150" i="1"/>
  <c r="I150" i="1"/>
  <c r="H150" i="1"/>
  <c r="G150" i="1"/>
  <c r="V149" i="1"/>
  <c r="R149" i="1"/>
  <c r="Q149" i="1"/>
  <c r="L149" i="1"/>
  <c r="M149" i="1" s="1"/>
  <c r="K149" i="1"/>
  <c r="J149" i="1"/>
  <c r="I149" i="1"/>
  <c r="H149" i="1"/>
  <c r="G149" i="1"/>
  <c r="V148" i="1"/>
  <c r="R148" i="1"/>
  <c r="Q148" i="1"/>
  <c r="N148" i="1"/>
  <c r="O148" i="1" s="1"/>
  <c r="L148" i="1"/>
  <c r="M148" i="1" s="1"/>
  <c r="K148" i="1"/>
  <c r="P148" i="1" s="1"/>
  <c r="J148" i="1"/>
  <c r="I148" i="1"/>
  <c r="H148" i="1"/>
  <c r="G148" i="1"/>
  <c r="V147" i="1"/>
  <c r="R147" i="1"/>
  <c r="Q147" i="1"/>
  <c r="L147" i="1"/>
  <c r="M147" i="1" s="1"/>
  <c r="K147" i="1"/>
  <c r="J147" i="1"/>
  <c r="I147" i="1"/>
  <c r="H147" i="1"/>
  <c r="G147" i="1"/>
  <c r="V146" i="1"/>
  <c r="R146" i="1"/>
  <c r="Q146" i="1"/>
  <c r="N146" i="1"/>
  <c r="O146" i="1" s="1"/>
  <c r="L146" i="1"/>
  <c r="M146" i="1" s="1"/>
  <c r="K146" i="1"/>
  <c r="P146" i="1" s="1"/>
  <c r="J146" i="1"/>
  <c r="I146" i="1"/>
  <c r="H146" i="1"/>
  <c r="G146" i="1"/>
  <c r="V145" i="1"/>
  <c r="R145" i="1"/>
  <c r="Q145" i="1"/>
  <c r="L145" i="1"/>
  <c r="M145" i="1" s="1"/>
  <c r="K145" i="1"/>
  <c r="J145" i="1"/>
  <c r="I145" i="1"/>
  <c r="H145" i="1"/>
  <c r="G145" i="1"/>
  <c r="V144" i="1"/>
  <c r="R144" i="1"/>
  <c r="Q144" i="1"/>
  <c r="N144" i="1"/>
  <c r="O144" i="1" s="1"/>
  <c r="L144" i="1"/>
  <c r="M144" i="1" s="1"/>
  <c r="K144" i="1"/>
  <c r="J144" i="1"/>
  <c r="I144" i="1"/>
  <c r="H144" i="1"/>
  <c r="G144" i="1"/>
  <c r="V143" i="1"/>
  <c r="R143" i="1"/>
  <c r="Q143" i="1"/>
  <c r="L143" i="1"/>
  <c r="M143" i="1" s="1"/>
  <c r="K143" i="1"/>
  <c r="J143" i="1"/>
  <c r="I143" i="1"/>
  <c r="H143" i="1"/>
  <c r="G143" i="1"/>
  <c r="V142" i="1"/>
  <c r="R142" i="1"/>
  <c r="Q142" i="1"/>
  <c r="N142" i="1"/>
  <c r="O142" i="1" s="1"/>
  <c r="L142" i="1"/>
  <c r="M142" i="1" s="1"/>
  <c r="K142" i="1"/>
  <c r="J142" i="1"/>
  <c r="I142" i="1"/>
  <c r="H142" i="1"/>
  <c r="G142" i="1"/>
  <c r="V141" i="1"/>
  <c r="R141" i="1"/>
  <c r="Q141" i="1"/>
  <c r="L141" i="1"/>
  <c r="M141" i="1" s="1"/>
  <c r="K141" i="1"/>
  <c r="J141" i="1"/>
  <c r="I141" i="1"/>
  <c r="H141" i="1"/>
  <c r="G141" i="1"/>
  <c r="V140" i="1"/>
  <c r="R140" i="1"/>
  <c r="Q140" i="1"/>
  <c r="N140" i="1"/>
  <c r="O140" i="1" s="1"/>
  <c r="L140" i="1"/>
  <c r="M140" i="1" s="1"/>
  <c r="K140" i="1"/>
  <c r="P140" i="1" s="1"/>
  <c r="J140" i="1"/>
  <c r="I140" i="1"/>
  <c r="H140" i="1"/>
  <c r="G140" i="1"/>
  <c r="V139" i="1"/>
  <c r="R139" i="1"/>
  <c r="Q139" i="1"/>
  <c r="L139" i="1"/>
  <c r="M139" i="1" s="1"/>
  <c r="K139" i="1"/>
  <c r="J139" i="1"/>
  <c r="I139" i="1"/>
  <c r="H139" i="1"/>
  <c r="G139" i="1"/>
  <c r="V138" i="1"/>
  <c r="R138" i="1"/>
  <c r="Q138" i="1"/>
  <c r="N138" i="1"/>
  <c r="O138" i="1" s="1"/>
  <c r="L138" i="1"/>
  <c r="M138" i="1" s="1"/>
  <c r="K138" i="1"/>
  <c r="P138" i="1" s="1"/>
  <c r="J138" i="1"/>
  <c r="I138" i="1"/>
  <c r="H138" i="1"/>
  <c r="G138" i="1"/>
  <c r="V137" i="1"/>
  <c r="R137" i="1"/>
  <c r="Q137" i="1"/>
  <c r="L137" i="1"/>
  <c r="M137" i="1" s="1"/>
  <c r="K137" i="1"/>
  <c r="J137" i="1"/>
  <c r="I137" i="1"/>
  <c r="H137" i="1"/>
  <c r="G137" i="1"/>
  <c r="V136" i="1"/>
  <c r="R136" i="1"/>
  <c r="Q136" i="1"/>
  <c r="N136" i="1"/>
  <c r="L136" i="1"/>
  <c r="M136" i="1" s="1"/>
  <c r="I136" i="1"/>
  <c r="H136" i="1"/>
  <c r="G136" i="1"/>
  <c r="V135" i="1"/>
  <c r="R135" i="1"/>
  <c r="Q135" i="1"/>
  <c r="N135" i="1"/>
  <c r="M135" i="1"/>
  <c r="L135" i="1"/>
  <c r="I135" i="1"/>
  <c r="H135" i="1"/>
  <c r="G135" i="1"/>
  <c r="V134" i="1"/>
  <c r="R134" i="1"/>
  <c r="Q134" i="1"/>
  <c r="N134" i="1"/>
  <c r="M134" i="1"/>
  <c r="L134" i="1"/>
  <c r="J134" i="1"/>
  <c r="I134" i="1"/>
  <c r="H134" i="1"/>
  <c r="G134" i="1"/>
  <c r="V133" i="1"/>
  <c r="R133" i="1"/>
  <c r="Q133" i="1"/>
  <c r="N133" i="1"/>
  <c r="M133" i="1"/>
  <c r="L133" i="1"/>
  <c r="J133" i="1"/>
  <c r="I133" i="1"/>
  <c r="H133" i="1"/>
  <c r="G133" i="1"/>
  <c r="V132" i="1"/>
  <c r="R132" i="1"/>
  <c r="Q132" i="1"/>
  <c r="N132" i="1"/>
  <c r="M132" i="1"/>
  <c r="L132" i="1"/>
  <c r="J132" i="1"/>
  <c r="I132" i="1"/>
  <c r="H132" i="1"/>
  <c r="G132" i="1"/>
  <c r="V131" i="1"/>
  <c r="R131" i="1"/>
  <c r="Q131" i="1"/>
  <c r="N131" i="1"/>
  <c r="M131" i="1"/>
  <c r="L131" i="1"/>
  <c r="I131" i="1"/>
  <c r="H131" i="1"/>
  <c r="G131" i="1"/>
  <c r="V130" i="1"/>
  <c r="R130" i="1"/>
  <c r="Q130" i="1"/>
  <c r="N130" i="1"/>
  <c r="M130" i="1"/>
  <c r="L130" i="1"/>
  <c r="K130" i="1"/>
  <c r="O130" i="1" s="1"/>
  <c r="I130" i="1"/>
  <c r="J130" i="1" s="1"/>
  <c r="H130" i="1"/>
  <c r="G130" i="1"/>
  <c r="V129" i="1"/>
  <c r="R129" i="1"/>
  <c r="Q129" i="1"/>
  <c r="N129" i="1"/>
  <c r="M129" i="1"/>
  <c r="L129" i="1"/>
  <c r="I129" i="1"/>
  <c r="H129" i="1"/>
  <c r="G129" i="1"/>
  <c r="V128" i="1"/>
  <c r="R128" i="1"/>
  <c r="Q128" i="1"/>
  <c r="N128" i="1"/>
  <c r="M128" i="1"/>
  <c r="L128" i="1"/>
  <c r="I128" i="1"/>
  <c r="H128" i="1"/>
  <c r="G128" i="1"/>
  <c r="V127" i="1"/>
  <c r="R127" i="1"/>
  <c r="Q127" i="1"/>
  <c r="N127" i="1"/>
  <c r="M127" i="1"/>
  <c r="L127" i="1"/>
  <c r="I127" i="1"/>
  <c r="H127" i="1"/>
  <c r="G127" i="1"/>
  <c r="V126" i="1"/>
  <c r="R126" i="1"/>
  <c r="Q126" i="1"/>
  <c r="N126" i="1"/>
  <c r="M126" i="1"/>
  <c r="L126" i="1"/>
  <c r="K126" i="1"/>
  <c r="O126" i="1" s="1"/>
  <c r="I126" i="1"/>
  <c r="J126" i="1" s="1"/>
  <c r="H126" i="1"/>
  <c r="G126" i="1"/>
  <c r="V125" i="1"/>
  <c r="R125" i="1"/>
  <c r="Q125" i="1"/>
  <c r="N125" i="1"/>
  <c r="M125" i="1"/>
  <c r="L125" i="1"/>
  <c r="I125" i="1"/>
  <c r="H125" i="1"/>
  <c r="G125" i="1"/>
  <c r="V124" i="1"/>
  <c r="R124" i="1"/>
  <c r="Q124" i="1"/>
  <c r="N124" i="1"/>
  <c r="M124" i="1"/>
  <c r="L124" i="1"/>
  <c r="K124" i="1"/>
  <c r="O124" i="1" s="1"/>
  <c r="I124" i="1"/>
  <c r="J124" i="1" s="1"/>
  <c r="H124" i="1"/>
  <c r="G124" i="1"/>
  <c r="V123" i="1"/>
  <c r="R123" i="1"/>
  <c r="Q123" i="1"/>
  <c r="N123" i="1"/>
  <c r="M123" i="1"/>
  <c r="L123" i="1"/>
  <c r="I123" i="1"/>
  <c r="H123" i="1"/>
  <c r="G123" i="1"/>
  <c r="V122" i="1"/>
  <c r="R122" i="1"/>
  <c r="Q122" i="1"/>
  <c r="N122" i="1"/>
  <c r="M122" i="1"/>
  <c r="L122" i="1"/>
  <c r="K122" i="1"/>
  <c r="O122" i="1" s="1"/>
  <c r="I122" i="1"/>
  <c r="J122" i="1" s="1"/>
  <c r="H122" i="1"/>
  <c r="G122" i="1"/>
  <c r="V121" i="1"/>
  <c r="R121" i="1"/>
  <c r="Q121" i="1"/>
  <c r="N121" i="1"/>
  <c r="M121" i="1"/>
  <c r="L121" i="1"/>
  <c r="I121" i="1"/>
  <c r="H121" i="1"/>
  <c r="G121" i="1"/>
  <c r="V120" i="1"/>
  <c r="R120" i="1"/>
  <c r="Q120" i="1"/>
  <c r="N120" i="1"/>
  <c r="M120" i="1"/>
  <c r="L120" i="1"/>
  <c r="K120" i="1"/>
  <c r="O120" i="1" s="1"/>
  <c r="I120" i="1"/>
  <c r="J120" i="1" s="1"/>
  <c r="H120" i="1"/>
  <c r="G120" i="1"/>
  <c r="V119" i="1"/>
  <c r="R119" i="1"/>
  <c r="Q119" i="1"/>
  <c r="N119" i="1"/>
  <c r="M119" i="1"/>
  <c r="L119" i="1"/>
  <c r="I119" i="1"/>
  <c r="H119" i="1"/>
  <c r="G119" i="1"/>
  <c r="V118" i="1"/>
  <c r="R118" i="1"/>
  <c r="Q118" i="1"/>
  <c r="N118" i="1"/>
  <c r="M118" i="1"/>
  <c r="L118" i="1"/>
  <c r="K118" i="1"/>
  <c r="O118" i="1" s="1"/>
  <c r="I118" i="1"/>
  <c r="J118" i="1" s="1"/>
  <c r="H118" i="1"/>
  <c r="G118" i="1"/>
  <c r="V117" i="1"/>
  <c r="R117" i="1"/>
  <c r="Q117" i="1"/>
  <c r="N117" i="1"/>
  <c r="M117" i="1"/>
  <c r="L117" i="1"/>
  <c r="I117" i="1"/>
  <c r="H117" i="1"/>
  <c r="G117" i="1"/>
  <c r="V116" i="1"/>
  <c r="R116" i="1"/>
  <c r="Q116" i="1"/>
  <c r="N116" i="1"/>
  <c r="M116" i="1"/>
  <c r="L116" i="1"/>
  <c r="I116" i="1"/>
  <c r="H116" i="1"/>
  <c r="G116" i="1"/>
  <c r="V115" i="1"/>
  <c r="R115" i="1"/>
  <c r="Q115" i="1"/>
  <c r="N115" i="1"/>
  <c r="M115" i="1"/>
  <c r="L115" i="1"/>
  <c r="I115" i="1"/>
  <c r="H115" i="1"/>
  <c r="G115" i="1"/>
  <c r="V114" i="1"/>
  <c r="R114" i="1"/>
  <c r="Q114" i="1"/>
  <c r="N114" i="1"/>
  <c r="M114" i="1"/>
  <c r="L114" i="1"/>
  <c r="I114" i="1"/>
  <c r="H114" i="1"/>
  <c r="G114" i="1"/>
  <c r="V113" i="1"/>
  <c r="R113" i="1"/>
  <c r="Q113" i="1"/>
  <c r="N113" i="1"/>
  <c r="M113" i="1"/>
  <c r="L113" i="1"/>
  <c r="I113" i="1"/>
  <c r="H113" i="1"/>
  <c r="G113" i="1"/>
  <c r="V112" i="1"/>
  <c r="R112" i="1"/>
  <c r="Q112" i="1"/>
  <c r="N112" i="1"/>
  <c r="M112" i="1"/>
  <c r="L112" i="1"/>
  <c r="I112" i="1"/>
  <c r="H112" i="1"/>
  <c r="G112" i="1"/>
  <c r="V111" i="1"/>
  <c r="R111" i="1"/>
  <c r="Q111" i="1"/>
  <c r="N111" i="1"/>
  <c r="M111" i="1"/>
  <c r="L111" i="1"/>
  <c r="I111" i="1"/>
  <c r="H111" i="1"/>
  <c r="G111" i="1"/>
  <c r="V110" i="1"/>
  <c r="R110" i="1"/>
  <c r="Q110" i="1"/>
  <c r="N110" i="1"/>
  <c r="M110" i="1"/>
  <c r="L110" i="1"/>
  <c r="I110" i="1"/>
  <c r="H110" i="1"/>
  <c r="G110" i="1"/>
  <c r="V109" i="1"/>
  <c r="R109" i="1"/>
  <c r="Q109" i="1"/>
  <c r="N109" i="1"/>
  <c r="M109" i="1"/>
  <c r="L109" i="1"/>
  <c r="I109" i="1"/>
  <c r="H109" i="1"/>
  <c r="G109" i="1"/>
  <c r="V108" i="1"/>
  <c r="R108" i="1"/>
  <c r="Q108" i="1"/>
  <c r="N108" i="1"/>
  <c r="M108" i="1"/>
  <c r="L108" i="1"/>
  <c r="I108" i="1"/>
  <c r="H108" i="1"/>
  <c r="G108" i="1"/>
  <c r="V107" i="1"/>
  <c r="R107" i="1"/>
  <c r="Q107" i="1"/>
  <c r="N107" i="1"/>
  <c r="M107" i="1"/>
  <c r="L107" i="1"/>
  <c r="I107" i="1"/>
  <c r="H107" i="1"/>
  <c r="G107" i="1"/>
  <c r="V106" i="1"/>
  <c r="R106" i="1"/>
  <c r="Q106" i="1"/>
  <c r="N106" i="1"/>
  <c r="M106" i="1"/>
  <c r="L106" i="1"/>
  <c r="I106" i="1"/>
  <c r="H106" i="1"/>
  <c r="G106" i="1"/>
  <c r="V105" i="1"/>
  <c r="R105" i="1"/>
  <c r="Q105" i="1"/>
  <c r="N105" i="1"/>
  <c r="M105" i="1"/>
  <c r="L105" i="1"/>
  <c r="I105" i="1"/>
  <c r="H105" i="1"/>
  <c r="G105" i="1"/>
  <c r="V104" i="1"/>
  <c r="R104" i="1"/>
  <c r="Q104" i="1"/>
  <c r="N104" i="1"/>
  <c r="M104" i="1"/>
  <c r="L104" i="1"/>
  <c r="I104" i="1"/>
  <c r="H104" i="1"/>
  <c r="G104" i="1"/>
  <c r="V103" i="1"/>
  <c r="R103" i="1"/>
  <c r="Q103" i="1"/>
  <c r="M103" i="1"/>
  <c r="L103" i="1"/>
  <c r="N103" i="1" s="1"/>
  <c r="I103" i="1"/>
  <c r="H103" i="1"/>
  <c r="G103" i="1"/>
  <c r="V102" i="1"/>
  <c r="R102" i="1"/>
  <c r="Q102" i="1"/>
  <c r="N102" i="1"/>
  <c r="M102" i="1"/>
  <c r="L102" i="1"/>
  <c r="K102" i="1"/>
  <c r="O102" i="1" s="1"/>
  <c r="I102" i="1"/>
  <c r="J102" i="1" s="1"/>
  <c r="H102" i="1"/>
  <c r="G102" i="1"/>
  <c r="V101" i="1"/>
  <c r="R101" i="1"/>
  <c r="Q101" i="1"/>
  <c r="N101" i="1"/>
  <c r="M101" i="1"/>
  <c r="L101" i="1"/>
  <c r="K101" i="1"/>
  <c r="O101" i="1" s="1"/>
  <c r="I101" i="1"/>
  <c r="J101" i="1" s="1"/>
  <c r="H101" i="1"/>
  <c r="G101" i="1"/>
  <c r="V100" i="1"/>
  <c r="R100" i="1"/>
  <c r="Q100" i="1"/>
  <c r="N100" i="1"/>
  <c r="M100" i="1"/>
  <c r="L100" i="1"/>
  <c r="K100" i="1"/>
  <c r="O100" i="1" s="1"/>
  <c r="I100" i="1"/>
  <c r="J100" i="1" s="1"/>
  <c r="H100" i="1"/>
  <c r="G100" i="1"/>
  <c r="V99" i="1"/>
  <c r="R99" i="1"/>
  <c r="Q99" i="1"/>
  <c r="N99" i="1"/>
  <c r="M99" i="1"/>
  <c r="L99" i="1"/>
  <c r="K99" i="1"/>
  <c r="O99" i="1" s="1"/>
  <c r="I99" i="1"/>
  <c r="J99" i="1" s="1"/>
  <c r="H99" i="1"/>
  <c r="G99" i="1"/>
  <c r="V98" i="1"/>
  <c r="R98" i="1"/>
  <c r="Q98" i="1"/>
  <c r="N98" i="1"/>
  <c r="M98" i="1"/>
  <c r="L98" i="1"/>
  <c r="K98" i="1"/>
  <c r="O98" i="1" s="1"/>
  <c r="I98" i="1"/>
  <c r="J98" i="1" s="1"/>
  <c r="H98" i="1"/>
  <c r="G98" i="1"/>
  <c r="V97" i="1"/>
  <c r="R97" i="1"/>
  <c r="Q97" i="1"/>
  <c r="N97" i="1"/>
  <c r="M97" i="1"/>
  <c r="L97" i="1"/>
  <c r="K97" i="1"/>
  <c r="O97" i="1" s="1"/>
  <c r="I97" i="1"/>
  <c r="J97" i="1" s="1"/>
  <c r="H97" i="1"/>
  <c r="G97" i="1"/>
  <c r="V96" i="1"/>
  <c r="R96" i="1"/>
  <c r="Q96" i="1"/>
  <c r="N96" i="1"/>
  <c r="M96" i="1"/>
  <c r="L96" i="1"/>
  <c r="K96" i="1"/>
  <c r="O96" i="1" s="1"/>
  <c r="I96" i="1"/>
  <c r="J96" i="1" s="1"/>
  <c r="H96" i="1"/>
  <c r="G96" i="1"/>
  <c r="V95" i="1"/>
  <c r="R95" i="1"/>
  <c r="Q95" i="1"/>
  <c r="N95" i="1"/>
  <c r="M95" i="1"/>
  <c r="L95" i="1"/>
  <c r="K95" i="1"/>
  <c r="O95" i="1" s="1"/>
  <c r="I95" i="1"/>
  <c r="J95" i="1" s="1"/>
  <c r="H95" i="1"/>
  <c r="G95" i="1"/>
  <c r="V94" i="1"/>
  <c r="R94" i="1"/>
  <c r="Q94" i="1"/>
  <c r="N94" i="1"/>
  <c r="M94" i="1"/>
  <c r="L94" i="1"/>
  <c r="K94" i="1"/>
  <c r="O94" i="1" s="1"/>
  <c r="I94" i="1"/>
  <c r="J94" i="1" s="1"/>
  <c r="H94" i="1"/>
  <c r="G94" i="1"/>
  <c r="V93" i="1"/>
  <c r="R93" i="1"/>
  <c r="Q93" i="1"/>
  <c r="N93" i="1"/>
  <c r="M93" i="1"/>
  <c r="L93" i="1"/>
  <c r="K93" i="1"/>
  <c r="O93" i="1" s="1"/>
  <c r="I93" i="1"/>
  <c r="J93" i="1" s="1"/>
  <c r="H93" i="1"/>
  <c r="G93" i="1"/>
  <c r="V92" i="1"/>
  <c r="R92" i="1"/>
  <c r="Q92" i="1"/>
  <c r="N92" i="1"/>
  <c r="M92" i="1"/>
  <c r="L92" i="1"/>
  <c r="K92" i="1"/>
  <c r="O92" i="1" s="1"/>
  <c r="I92" i="1"/>
  <c r="J92" i="1" s="1"/>
  <c r="H92" i="1"/>
  <c r="G92" i="1"/>
  <c r="V91" i="1"/>
  <c r="R91" i="1"/>
  <c r="Q91" i="1"/>
  <c r="N91" i="1"/>
  <c r="M91" i="1"/>
  <c r="L91" i="1"/>
  <c r="K91" i="1"/>
  <c r="O91" i="1" s="1"/>
  <c r="I91" i="1"/>
  <c r="J91" i="1" s="1"/>
  <c r="H91" i="1"/>
  <c r="G91" i="1"/>
  <c r="V90" i="1"/>
  <c r="R90" i="1"/>
  <c r="Q90" i="1"/>
  <c r="N90" i="1"/>
  <c r="M90" i="1"/>
  <c r="L90" i="1"/>
  <c r="K90" i="1"/>
  <c r="O90" i="1" s="1"/>
  <c r="I90" i="1"/>
  <c r="J90" i="1" s="1"/>
  <c r="H90" i="1"/>
  <c r="G90" i="1"/>
  <c r="V89" i="1"/>
  <c r="R89" i="1"/>
  <c r="Q89" i="1"/>
  <c r="N89" i="1"/>
  <c r="M89" i="1"/>
  <c r="L89" i="1"/>
  <c r="K89" i="1"/>
  <c r="O89" i="1" s="1"/>
  <c r="I89" i="1"/>
  <c r="J89" i="1" s="1"/>
  <c r="H89" i="1"/>
  <c r="G89" i="1"/>
  <c r="V88" i="1"/>
  <c r="R88" i="1"/>
  <c r="Q88" i="1"/>
  <c r="N88" i="1"/>
  <c r="M88" i="1"/>
  <c r="L88" i="1"/>
  <c r="K88" i="1"/>
  <c r="O88" i="1" s="1"/>
  <c r="I88" i="1"/>
  <c r="J88" i="1" s="1"/>
  <c r="H88" i="1"/>
  <c r="G88" i="1"/>
  <c r="V87" i="1"/>
  <c r="R87" i="1"/>
  <c r="Q87" i="1"/>
  <c r="N87" i="1"/>
  <c r="M87" i="1"/>
  <c r="L87" i="1"/>
  <c r="K87" i="1"/>
  <c r="O87" i="1" s="1"/>
  <c r="I87" i="1"/>
  <c r="J87" i="1" s="1"/>
  <c r="H87" i="1"/>
  <c r="G87" i="1"/>
  <c r="V86" i="1"/>
  <c r="R86" i="1"/>
  <c r="Q86" i="1"/>
  <c r="N86" i="1"/>
  <c r="M86" i="1"/>
  <c r="L86" i="1"/>
  <c r="K86" i="1"/>
  <c r="O86" i="1" s="1"/>
  <c r="I86" i="1"/>
  <c r="J86" i="1" s="1"/>
  <c r="H86" i="1"/>
  <c r="G86" i="1"/>
  <c r="V85" i="1"/>
  <c r="R85" i="1"/>
  <c r="Q85" i="1"/>
  <c r="N85" i="1"/>
  <c r="M85" i="1"/>
  <c r="L85" i="1"/>
  <c r="K85" i="1"/>
  <c r="O85" i="1" s="1"/>
  <c r="I85" i="1"/>
  <c r="J85" i="1" s="1"/>
  <c r="H85" i="1"/>
  <c r="G85" i="1"/>
  <c r="V84" i="1"/>
  <c r="R84" i="1"/>
  <c r="Q84" i="1"/>
  <c r="N84" i="1"/>
  <c r="M84" i="1"/>
  <c r="L84" i="1"/>
  <c r="K84" i="1"/>
  <c r="O84" i="1" s="1"/>
  <c r="I84" i="1"/>
  <c r="J84" i="1" s="1"/>
  <c r="H84" i="1"/>
  <c r="G84" i="1"/>
  <c r="V83" i="1"/>
  <c r="R83" i="1"/>
  <c r="Q83" i="1"/>
  <c r="N83" i="1"/>
  <c r="M83" i="1"/>
  <c r="L83" i="1"/>
  <c r="K83" i="1"/>
  <c r="O83" i="1" s="1"/>
  <c r="I83" i="1"/>
  <c r="J83" i="1" s="1"/>
  <c r="H83" i="1"/>
  <c r="G83" i="1"/>
  <c r="V82" i="1"/>
  <c r="R82" i="1"/>
  <c r="Q82" i="1"/>
  <c r="N82" i="1"/>
  <c r="M82" i="1"/>
  <c r="L82" i="1"/>
  <c r="K82" i="1"/>
  <c r="O82" i="1" s="1"/>
  <c r="I82" i="1"/>
  <c r="J82" i="1" s="1"/>
  <c r="H82" i="1"/>
  <c r="G82" i="1"/>
  <c r="V81" i="1"/>
  <c r="R81" i="1"/>
  <c r="Q81" i="1"/>
  <c r="N81" i="1"/>
  <c r="M81" i="1"/>
  <c r="L81" i="1"/>
  <c r="K81" i="1"/>
  <c r="O81" i="1" s="1"/>
  <c r="I81" i="1"/>
  <c r="J81" i="1" s="1"/>
  <c r="H81" i="1"/>
  <c r="G81" i="1"/>
  <c r="V80" i="1"/>
  <c r="R80" i="1"/>
  <c r="Q80" i="1"/>
  <c r="N80" i="1"/>
  <c r="M80" i="1"/>
  <c r="L80" i="1"/>
  <c r="K80" i="1"/>
  <c r="O80" i="1" s="1"/>
  <c r="I80" i="1"/>
  <c r="J80" i="1" s="1"/>
  <c r="H80" i="1"/>
  <c r="G80" i="1"/>
  <c r="V79" i="1"/>
  <c r="R79" i="1"/>
  <c r="Q79" i="1"/>
  <c r="N79" i="1"/>
  <c r="M79" i="1"/>
  <c r="L79" i="1"/>
  <c r="K79" i="1"/>
  <c r="O79" i="1" s="1"/>
  <c r="I79" i="1"/>
  <c r="J79" i="1" s="1"/>
  <c r="H79" i="1"/>
  <c r="G79" i="1"/>
  <c r="V78" i="1"/>
  <c r="R78" i="1"/>
  <c r="Q78" i="1"/>
  <c r="N78" i="1"/>
  <c r="M78" i="1"/>
  <c r="L78" i="1"/>
  <c r="K78" i="1"/>
  <c r="O78" i="1" s="1"/>
  <c r="I78" i="1"/>
  <c r="J78" i="1" s="1"/>
  <c r="H78" i="1"/>
  <c r="G78" i="1"/>
  <c r="V77" i="1"/>
  <c r="R77" i="1"/>
  <c r="Q77" i="1"/>
  <c r="N77" i="1"/>
  <c r="M77" i="1"/>
  <c r="L77" i="1"/>
  <c r="K77" i="1"/>
  <c r="O77" i="1" s="1"/>
  <c r="I77" i="1"/>
  <c r="J77" i="1" s="1"/>
  <c r="H77" i="1"/>
  <c r="G77" i="1"/>
  <c r="V76" i="1"/>
  <c r="R76" i="1"/>
  <c r="Q76" i="1"/>
  <c r="N76" i="1"/>
  <c r="M76" i="1"/>
  <c r="L76" i="1"/>
  <c r="K76" i="1"/>
  <c r="O76" i="1" s="1"/>
  <c r="I76" i="1"/>
  <c r="J76" i="1" s="1"/>
  <c r="H76" i="1"/>
  <c r="G76" i="1"/>
  <c r="V75" i="1"/>
  <c r="R75" i="1"/>
  <c r="Q75" i="1"/>
  <c r="N75" i="1"/>
  <c r="M75" i="1"/>
  <c r="L75" i="1"/>
  <c r="K75" i="1"/>
  <c r="O75" i="1" s="1"/>
  <c r="I75" i="1"/>
  <c r="J75" i="1" s="1"/>
  <c r="H75" i="1"/>
  <c r="G75" i="1"/>
  <c r="V74" i="1"/>
  <c r="R74" i="1"/>
  <c r="Q74" i="1"/>
  <c r="N74" i="1"/>
  <c r="M74" i="1"/>
  <c r="L74" i="1"/>
  <c r="K74" i="1"/>
  <c r="O74" i="1" s="1"/>
  <c r="I74" i="1"/>
  <c r="J74" i="1" s="1"/>
  <c r="H74" i="1"/>
  <c r="G74" i="1"/>
  <c r="V73" i="1"/>
  <c r="R73" i="1"/>
  <c r="Q73" i="1"/>
  <c r="N73" i="1"/>
  <c r="M73" i="1"/>
  <c r="L73" i="1"/>
  <c r="K73" i="1"/>
  <c r="O73" i="1" s="1"/>
  <c r="I73" i="1"/>
  <c r="J73" i="1" s="1"/>
  <c r="H73" i="1"/>
  <c r="G73" i="1"/>
  <c r="V72" i="1"/>
  <c r="R72" i="1"/>
  <c r="Q72" i="1"/>
  <c r="N72" i="1"/>
  <c r="M72" i="1"/>
  <c r="L72" i="1"/>
  <c r="K72" i="1"/>
  <c r="O72" i="1" s="1"/>
  <c r="I72" i="1"/>
  <c r="J72" i="1" s="1"/>
  <c r="H72" i="1"/>
  <c r="G72" i="1"/>
  <c r="V71" i="1"/>
  <c r="R71" i="1"/>
  <c r="Q71" i="1"/>
  <c r="N71" i="1"/>
  <c r="M71" i="1"/>
  <c r="L71" i="1"/>
  <c r="K71" i="1"/>
  <c r="O71" i="1" s="1"/>
  <c r="I71" i="1"/>
  <c r="J71" i="1" s="1"/>
  <c r="H71" i="1"/>
  <c r="G71" i="1"/>
  <c r="V70" i="1"/>
  <c r="R70" i="1"/>
  <c r="Q70" i="1"/>
  <c r="N70" i="1"/>
  <c r="M70" i="1"/>
  <c r="L70" i="1"/>
  <c r="K70" i="1"/>
  <c r="O70" i="1" s="1"/>
  <c r="I70" i="1"/>
  <c r="J70" i="1" s="1"/>
  <c r="H70" i="1"/>
  <c r="G70" i="1"/>
  <c r="V69" i="1"/>
  <c r="R69" i="1"/>
  <c r="Q69" i="1"/>
  <c r="N69" i="1"/>
  <c r="M69" i="1"/>
  <c r="L69" i="1"/>
  <c r="K69" i="1"/>
  <c r="O69" i="1" s="1"/>
  <c r="I69" i="1"/>
  <c r="H69" i="1"/>
  <c r="G69" i="1"/>
  <c r="V68" i="1"/>
  <c r="R68" i="1"/>
  <c r="Q68" i="1"/>
  <c r="N68" i="1"/>
  <c r="M68" i="1"/>
  <c r="L68" i="1"/>
  <c r="I68" i="1"/>
  <c r="H68" i="1"/>
  <c r="G68" i="1"/>
  <c r="V67" i="1"/>
  <c r="R67" i="1"/>
  <c r="Q67" i="1"/>
  <c r="N67" i="1"/>
  <c r="M67" i="1"/>
  <c r="L67" i="1"/>
  <c r="K67" i="1"/>
  <c r="O67" i="1" s="1"/>
  <c r="I67" i="1"/>
  <c r="H67" i="1"/>
  <c r="G67" i="1"/>
  <c r="V66" i="1"/>
  <c r="R66" i="1"/>
  <c r="Q66" i="1"/>
  <c r="N66" i="1"/>
  <c r="M66" i="1"/>
  <c r="L66" i="1"/>
  <c r="K66" i="1"/>
  <c r="O66" i="1" s="1"/>
  <c r="I66" i="1"/>
  <c r="H66" i="1"/>
  <c r="G66" i="1"/>
  <c r="V65" i="1"/>
  <c r="R65" i="1"/>
  <c r="Q65" i="1"/>
  <c r="N65" i="1"/>
  <c r="M65" i="1"/>
  <c r="L65" i="1"/>
  <c r="J65" i="1"/>
  <c r="I65" i="1"/>
  <c r="H65" i="1"/>
  <c r="G65" i="1"/>
  <c r="V64" i="1"/>
  <c r="R64" i="1"/>
  <c r="Q64" i="1"/>
  <c r="N64" i="1"/>
  <c r="M64" i="1"/>
  <c r="L64" i="1"/>
  <c r="K64" i="1"/>
  <c r="O64" i="1" s="1"/>
  <c r="I64" i="1"/>
  <c r="H64" i="1"/>
  <c r="G64" i="1"/>
  <c r="V63" i="1"/>
  <c r="R63" i="1"/>
  <c r="Q63" i="1"/>
  <c r="N63" i="1"/>
  <c r="M63" i="1"/>
  <c r="L63" i="1"/>
  <c r="J63" i="1"/>
  <c r="I63" i="1"/>
  <c r="H63" i="1"/>
  <c r="G63" i="1"/>
  <c r="V62" i="1"/>
  <c r="R62" i="1"/>
  <c r="Q62" i="1"/>
  <c r="N62" i="1"/>
  <c r="M62" i="1"/>
  <c r="L62" i="1"/>
  <c r="K62" i="1"/>
  <c r="O62" i="1" s="1"/>
  <c r="I62" i="1"/>
  <c r="H62" i="1"/>
  <c r="G62" i="1"/>
  <c r="V61" i="1"/>
  <c r="R61" i="1"/>
  <c r="Q61" i="1"/>
  <c r="N61" i="1"/>
  <c r="M61" i="1"/>
  <c r="L61" i="1"/>
  <c r="J61" i="1"/>
  <c r="I61" i="1"/>
  <c r="H61" i="1"/>
  <c r="G61" i="1"/>
  <c r="V60" i="1"/>
  <c r="R60" i="1"/>
  <c r="Q60" i="1"/>
  <c r="N60" i="1"/>
  <c r="M60" i="1"/>
  <c r="L60" i="1"/>
  <c r="K60" i="1"/>
  <c r="O60" i="1" s="1"/>
  <c r="I60" i="1"/>
  <c r="H60" i="1"/>
  <c r="G60" i="1"/>
  <c r="V59" i="1"/>
  <c r="R59" i="1"/>
  <c r="Q59" i="1"/>
  <c r="N59" i="1"/>
  <c r="M59" i="1"/>
  <c r="L59" i="1"/>
  <c r="J59" i="1"/>
  <c r="I59" i="1"/>
  <c r="H59" i="1"/>
  <c r="G59" i="1"/>
  <c r="V58" i="1"/>
  <c r="R58" i="1"/>
  <c r="Q58" i="1"/>
  <c r="N58" i="1"/>
  <c r="M58" i="1"/>
  <c r="L58" i="1"/>
  <c r="K58" i="1"/>
  <c r="O58" i="1" s="1"/>
  <c r="I58" i="1"/>
  <c r="H58" i="1"/>
  <c r="G58" i="1"/>
  <c r="V57" i="1"/>
  <c r="R57" i="1"/>
  <c r="Q57" i="1"/>
  <c r="N57" i="1"/>
  <c r="M57" i="1"/>
  <c r="L57" i="1"/>
  <c r="J57" i="1"/>
  <c r="I57" i="1"/>
  <c r="H57" i="1"/>
  <c r="G57" i="1"/>
  <c r="V56" i="1"/>
  <c r="R56" i="1"/>
  <c r="Q56" i="1"/>
  <c r="N56" i="1"/>
  <c r="M56" i="1"/>
  <c r="L56" i="1"/>
  <c r="K56" i="1"/>
  <c r="O56" i="1" s="1"/>
  <c r="I56" i="1"/>
  <c r="H56" i="1"/>
  <c r="G56" i="1"/>
  <c r="V55" i="1"/>
  <c r="R55" i="1"/>
  <c r="Q55" i="1"/>
  <c r="N55" i="1"/>
  <c r="M55" i="1"/>
  <c r="L55" i="1"/>
  <c r="I55" i="1"/>
  <c r="H55" i="1"/>
  <c r="G55" i="1"/>
  <c r="V54" i="1"/>
  <c r="R54" i="1"/>
  <c r="Q54" i="1"/>
  <c r="N54" i="1"/>
  <c r="M54" i="1"/>
  <c r="L54" i="1"/>
  <c r="I54" i="1"/>
  <c r="H54" i="1"/>
  <c r="G54" i="1"/>
  <c r="V53" i="1"/>
  <c r="R53" i="1"/>
  <c r="Q53" i="1"/>
  <c r="N53" i="1"/>
  <c r="M53" i="1"/>
  <c r="L53" i="1"/>
  <c r="I53" i="1"/>
  <c r="H53" i="1"/>
  <c r="G53" i="1"/>
  <c r="V52" i="1"/>
  <c r="R52" i="1"/>
  <c r="Q52" i="1"/>
  <c r="N52" i="1"/>
  <c r="M52" i="1"/>
  <c r="L52" i="1"/>
  <c r="I52" i="1"/>
  <c r="H52" i="1"/>
  <c r="G52" i="1"/>
  <c r="V51" i="1"/>
  <c r="R51" i="1"/>
  <c r="Q51" i="1"/>
  <c r="N51" i="1"/>
  <c r="M51" i="1"/>
  <c r="L51" i="1"/>
  <c r="K51" i="1"/>
  <c r="I51" i="1"/>
  <c r="H51" i="1"/>
  <c r="G51" i="1"/>
  <c r="V50" i="1"/>
  <c r="R50" i="1"/>
  <c r="Q50" i="1"/>
  <c r="N50" i="1"/>
  <c r="M50" i="1"/>
  <c r="L50" i="1"/>
  <c r="I50" i="1"/>
  <c r="H50" i="1"/>
  <c r="G50" i="1"/>
  <c r="V49" i="1"/>
  <c r="R49" i="1"/>
  <c r="Q49" i="1"/>
  <c r="N49" i="1"/>
  <c r="M49" i="1"/>
  <c r="L49" i="1"/>
  <c r="I49" i="1"/>
  <c r="H49" i="1"/>
  <c r="G49" i="1"/>
  <c r="V48" i="1"/>
  <c r="R48" i="1"/>
  <c r="Q48" i="1"/>
  <c r="N48" i="1"/>
  <c r="M48" i="1"/>
  <c r="L48" i="1"/>
  <c r="I48" i="1"/>
  <c r="H48" i="1"/>
  <c r="G48" i="1"/>
  <c r="V47" i="1"/>
  <c r="R47" i="1"/>
  <c r="Q47" i="1"/>
  <c r="N47" i="1"/>
  <c r="M47" i="1"/>
  <c r="L47" i="1"/>
  <c r="K47" i="1"/>
  <c r="O47" i="1" s="1"/>
  <c r="I47" i="1"/>
  <c r="H47" i="1"/>
  <c r="G47" i="1"/>
  <c r="V46" i="1"/>
  <c r="R46" i="1"/>
  <c r="Q46" i="1"/>
  <c r="N46" i="1"/>
  <c r="M46" i="1"/>
  <c r="L46" i="1"/>
  <c r="I46" i="1"/>
  <c r="H46" i="1"/>
  <c r="G46" i="1"/>
  <c r="V45" i="1"/>
  <c r="R45" i="1"/>
  <c r="Q45" i="1"/>
  <c r="N45" i="1"/>
  <c r="M45" i="1"/>
  <c r="L45" i="1"/>
  <c r="I45" i="1"/>
  <c r="H45" i="1"/>
  <c r="G45" i="1"/>
  <c r="V44" i="1"/>
  <c r="R44" i="1"/>
  <c r="Q44" i="1"/>
  <c r="N44" i="1"/>
  <c r="M44" i="1"/>
  <c r="L44" i="1"/>
  <c r="I44" i="1"/>
  <c r="H44" i="1"/>
  <c r="G44" i="1"/>
  <c r="V43" i="1"/>
  <c r="R43" i="1"/>
  <c r="Q43" i="1"/>
  <c r="N43" i="1"/>
  <c r="M43" i="1"/>
  <c r="L43" i="1"/>
  <c r="K43" i="1"/>
  <c r="O43" i="1" s="1"/>
  <c r="I43" i="1"/>
  <c r="H43" i="1"/>
  <c r="G43" i="1"/>
  <c r="V42" i="1"/>
  <c r="R42" i="1"/>
  <c r="Q42" i="1"/>
  <c r="N42" i="1"/>
  <c r="M42" i="1"/>
  <c r="L42" i="1"/>
  <c r="I42" i="1"/>
  <c r="H42" i="1"/>
  <c r="G42" i="1"/>
  <c r="V41" i="1"/>
  <c r="R41" i="1"/>
  <c r="Q41" i="1"/>
  <c r="N41" i="1"/>
  <c r="M41" i="1"/>
  <c r="L41" i="1"/>
  <c r="I41" i="1"/>
  <c r="H41" i="1"/>
  <c r="G41" i="1"/>
  <c r="V40" i="1"/>
  <c r="R40" i="1"/>
  <c r="Q40" i="1"/>
  <c r="N40" i="1"/>
  <c r="M40" i="1"/>
  <c r="L40" i="1"/>
  <c r="I40" i="1"/>
  <c r="H40" i="1"/>
  <c r="G40" i="1"/>
  <c r="V39" i="1"/>
  <c r="R39" i="1"/>
  <c r="Q39" i="1"/>
  <c r="N39" i="1"/>
  <c r="M39" i="1"/>
  <c r="L39" i="1"/>
  <c r="K39" i="1"/>
  <c r="O39" i="1" s="1"/>
  <c r="I39" i="1"/>
  <c r="H39" i="1"/>
  <c r="G39" i="1"/>
  <c r="V38" i="1"/>
  <c r="R38" i="1"/>
  <c r="Q38" i="1"/>
  <c r="N38" i="1"/>
  <c r="M38" i="1"/>
  <c r="L38" i="1"/>
  <c r="I38" i="1"/>
  <c r="H38" i="1"/>
  <c r="G38" i="1"/>
  <c r="V37" i="1"/>
  <c r="R37" i="1"/>
  <c r="Q37" i="1"/>
  <c r="N37" i="1"/>
  <c r="M37" i="1"/>
  <c r="L37" i="1"/>
  <c r="I37" i="1"/>
  <c r="H37" i="1"/>
  <c r="G37" i="1"/>
  <c r="V36" i="1"/>
  <c r="R36" i="1"/>
  <c r="Q36" i="1"/>
  <c r="N36" i="1"/>
  <c r="M36" i="1"/>
  <c r="L36" i="1"/>
  <c r="I36" i="1"/>
  <c r="H36" i="1"/>
  <c r="G36" i="1"/>
  <c r="V35" i="1"/>
  <c r="R35" i="1"/>
  <c r="Q35" i="1"/>
  <c r="N35" i="1"/>
  <c r="M35" i="1"/>
  <c r="L35" i="1"/>
  <c r="K35" i="1"/>
  <c r="O35" i="1" s="1"/>
  <c r="I35" i="1"/>
  <c r="H35" i="1"/>
  <c r="G35" i="1"/>
  <c r="V34" i="1"/>
  <c r="R34" i="1"/>
  <c r="Q34" i="1"/>
  <c r="N34" i="1"/>
  <c r="M34" i="1"/>
  <c r="L34" i="1"/>
  <c r="I34" i="1"/>
  <c r="H34" i="1"/>
  <c r="G34" i="1"/>
  <c r="V33" i="1"/>
  <c r="R33" i="1"/>
  <c r="Q33" i="1"/>
  <c r="N33" i="1"/>
  <c r="M33" i="1"/>
  <c r="L33" i="1"/>
  <c r="I33" i="1"/>
  <c r="H33" i="1"/>
  <c r="G33" i="1"/>
  <c r="V32" i="1"/>
  <c r="R32" i="1"/>
  <c r="Q32" i="1"/>
  <c r="N32" i="1"/>
  <c r="M32" i="1"/>
  <c r="L32" i="1"/>
  <c r="I32" i="1"/>
  <c r="H32" i="1"/>
  <c r="G32" i="1"/>
  <c r="V31" i="1"/>
  <c r="R31" i="1"/>
  <c r="Q31" i="1"/>
  <c r="N31" i="1"/>
  <c r="M31" i="1"/>
  <c r="L31" i="1"/>
  <c r="K31" i="1"/>
  <c r="O31" i="1" s="1"/>
  <c r="I31" i="1"/>
  <c r="H31" i="1"/>
  <c r="G31" i="1"/>
  <c r="V30" i="1"/>
  <c r="R30" i="1"/>
  <c r="Q30" i="1"/>
  <c r="N30" i="1"/>
  <c r="M30" i="1"/>
  <c r="L30" i="1"/>
  <c r="I30" i="1"/>
  <c r="H30" i="1"/>
  <c r="G30" i="1"/>
  <c r="V29" i="1"/>
  <c r="R29" i="1"/>
  <c r="Q29" i="1"/>
  <c r="N29" i="1"/>
  <c r="M29" i="1"/>
  <c r="L29" i="1"/>
  <c r="I29" i="1"/>
  <c r="H29" i="1"/>
  <c r="G29" i="1"/>
  <c r="V28" i="1"/>
  <c r="R28" i="1"/>
  <c r="Q28" i="1"/>
  <c r="N28" i="1"/>
  <c r="M28" i="1"/>
  <c r="L28" i="1"/>
  <c r="I28" i="1"/>
  <c r="H28" i="1"/>
  <c r="G28" i="1"/>
  <c r="V27" i="1"/>
  <c r="R27" i="1"/>
  <c r="Q27" i="1"/>
  <c r="N27" i="1"/>
  <c r="M27" i="1"/>
  <c r="L27" i="1"/>
  <c r="K27" i="1"/>
  <c r="O27" i="1" s="1"/>
  <c r="I27" i="1"/>
  <c r="H27" i="1"/>
  <c r="G27" i="1"/>
  <c r="V26" i="1"/>
  <c r="R26" i="1"/>
  <c r="Q26" i="1"/>
  <c r="N26" i="1"/>
  <c r="M26" i="1"/>
  <c r="L26" i="1"/>
  <c r="I26" i="1"/>
  <c r="H26" i="1"/>
  <c r="G26" i="1"/>
  <c r="V25" i="1"/>
  <c r="R25" i="1"/>
  <c r="Q25" i="1"/>
  <c r="N25" i="1"/>
  <c r="M25" i="1"/>
  <c r="L25" i="1"/>
  <c r="I25" i="1"/>
  <c r="H25" i="1"/>
  <c r="G25" i="1"/>
  <c r="V24" i="1"/>
  <c r="R24" i="1"/>
  <c r="Q24" i="1"/>
  <c r="N24" i="1"/>
  <c r="M24" i="1"/>
  <c r="L24" i="1"/>
  <c r="I24" i="1"/>
  <c r="H24" i="1"/>
  <c r="G24" i="1"/>
  <c r="V23" i="1"/>
  <c r="R23" i="1"/>
  <c r="Q23" i="1"/>
  <c r="N23" i="1"/>
  <c r="M23" i="1"/>
  <c r="L23" i="1"/>
  <c r="K23" i="1"/>
  <c r="O23" i="1" s="1"/>
  <c r="I23" i="1"/>
  <c r="H23" i="1"/>
  <c r="G23" i="1"/>
  <c r="V22" i="1"/>
  <c r="R22" i="1"/>
  <c r="Q22" i="1"/>
  <c r="N22" i="1"/>
  <c r="M22" i="1"/>
  <c r="L22" i="1"/>
  <c r="I22" i="1"/>
  <c r="H22" i="1"/>
  <c r="G22" i="1"/>
  <c r="V21" i="1"/>
  <c r="R21" i="1"/>
  <c r="Q21" i="1"/>
  <c r="N21" i="1"/>
  <c r="M21" i="1"/>
  <c r="L21" i="1"/>
  <c r="I21" i="1"/>
  <c r="H21" i="1"/>
  <c r="G21" i="1"/>
  <c r="V20" i="1"/>
  <c r="R20" i="1"/>
  <c r="Q20" i="1"/>
  <c r="N20" i="1"/>
  <c r="M20" i="1"/>
  <c r="L20" i="1"/>
  <c r="I20" i="1"/>
  <c r="H20" i="1"/>
  <c r="G20" i="1"/>
  <c r="V19" i="1"/>
  <c r="R19" i="1"/>
  <c r="Q19" i="1"/>
  <c r="N19" i="1"/>
  <c r="M19" i="1"/>
  <c r="L19" i="1"/>
  <c r="K19" i="1"/>
  <c r="O19" i="1" s="1"/>
  <c r="I19" i="1"/>
  <c r="H19" i="1"/>
  <c r="G19" i="1"/>
  <c r="V18" i="1"/>
  <c r="R18" i="1"/>
  <c r="Q18" i="1"/>
  <c r="N18" i="1"/>
  <c r="M18" i="1"/>
  <c r="L18" i="1"/>
  <c r="I18" i="1"/>
  <c r="H18" i="1"/>
  <c r="G18" i="1"/>
  <c r="V17" i="1"/>
  <c r="R17" i="1"/>
  <c r="Q17" i="1"/>
  <c r="N17" i="1"/>
  <c r="L17" i="1"/>
  <c r="M17" i="1" s="1"/>
  <c r="K17" i="1"/>
  <c r="O17" i="1" s="1"/>
  <c r="J17" i="1"/>
  <c r="I17" i="1"/>
  <c r="H17" i="1"/>
  <c r="G17" i="1"/>
  <c r="V16" i="1"/>
  <c r="R16" i="1"/>
  <c r="Q16" i="1"/>
  <c r="N16" i="1"/>
  <c r="L16" i="1"/>
  <c r="M16" i="1" s="1"/>
  <c r="K16" i="1"/>
  <c r="P16" i="1" s="1"/>
  <c r="J16" i="1"/>
  <c r="I16" i="1"/>
  <c r="H16" i="1"/>
  <c r="G16" i="1"/>
  <c r="V15" i="1"/>
  <c r="R15" i="1"/>
  <c r="Q15" i="1"/>
  <c r="N15" i="1"/>
  <c r="L15" i="1"/>
  <c r="M15" i="1" s="1"/>
  <c r="K15" i="1"/>
  <c r="O15" i="1" s="1"/>
  <c r="J15" i="1"/>
  <c r="I15" i="1"/>
  <c r="H15" i="1"/>
  <c r="G15" i="1"/>
  <c r="V14" i="1"/>
  <c r="R14" i="1"/>
  <c r="Q14" i="1"/>
  <c r="N14" i="1"/>
  <c r="L14" i="1"/>
  <c r="M14" i="1" s="1"/>
  <c r="K14" i="1"/>
  <c r="P14" i="1" s="1"/>
  <c r="J14" i="1"/>
  <c r="I14" i="1"/>
  <c r="H14" i="1"/>
  <c r="G14" i="1"/>
  <c r="V13" i="1"/>
  <c r="R13" i="1"/>
  <c r="Q13" i="1"/>
  <c r="N13" i="1"/>
  <c r="L13" i="1"/>
  <c r="M13" i="1" s="1"/>
  <c r="K13" i="1"/>
  <c r="O13" i="1" s="1"/>
  <c r="J13" i="1"/>
  <c r="I13" i="1"/>
  <c r="H13" i="1"/>
  <c r="G13" i="1"/>
  <c r="V12" i="1"/>
  <c r="R12" i="1"/>
  <c r="Q12" i="1"/>
  <c r="N12" i="1"/>
  <c r="L12" i="1"/>
  <c r="M12" i="1" s="1"/>
  <c r="K12" i="1"/>
  <c r="P12" i="1" s="1"/>
  <c r="J12" i="1"/>
  <c r="I12" i="1"/>
  <c r="H12" i="1"/>
  <c r="G12" i="1"/>
  <c r="V11" i="1"/>
  <c r="R11" i="1"/>
  <c r="Q11" i="1"/>
  <c r="N11" i="1"/>
  <c r="L11" i="1"/>
  <c r="M11" i="1" s="1"/>
  <c r="K11" i="1"/>
  <c r="O11" i="1" s="1"/>
  <c r="J11" i="1"/>
  <c r="I11" i="1"/>
  <c r="H11" i="1"/>
  <c r="G11" i="1"/>
  <c r="V10" i="1"/>
  <c r="R10" i="1"/>
  <c r="Q10" i="1"/>
  <c r="N10" i="1"/>
  <c r="L10" i="1"/>
  <c r="M10" i="1" s="1"/>
  <c r="K10" i="1"/>
  <c r="P10" i="1" s="1"/>
  <c r="J10" i="1"/>
  <c r="I10" i="1"/>
  <c r="H10" i="1"/>
  <c r="G10" i="1"/>
  <c r="V9" i="1"/>
  <c r="R9" i="1"/>
  <c r="Q9" i="1"/>
  <c r="N9" i="1"/>
  <c r="L9" i="1"/>
  <c r="M9" i="1" s="1"/>
  <c r="K9" i="1"/>
  <c r="O9" i="1" s="1"/>
  <c r="J9" i="1"/>
  <c r="I9" i="1"/>
  <c r="H9" i="1"/>
  <c r="G9" i="1"/>
  <c r="V8" i="1"/>
  <c r="R8" i="1"/>
  <c r="Q8" i="1"/>
  <c r="N8" i="1"/>
  <c r="L8" i="1"/>
  <c r="M8" i="1" s="1"/>
  <c r="K8" i="1"/>
  <c r="O8" i="1" s="1"/>
  <c r="J8" i="1"/>
  <c r="I8" i="1"/>
  <c r="H8" i="1"/>
  <c r="G8" i="1"/>
  <c r="V7" i="1"/>
  <c r="V186" i="1" s="1"/>
  <c r="R7" i="1"/>
  <c r="R186" i="1" s="1"/>
  <c r="Q7" i="1"/>
  <c r="N7" i="1"/>
  <c r="L7" i="1"/>
  <c r="K7" i="1"/>
  <c r="O7" i="1" s="1"/>
  <c r="J7" i="1"/>
  <c r="I7" i="1"/>
  <c r="H7" i="1"/>
  <c r="H186" i="1" s="1"/>
  <c r="G7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S150" i="1"/>
  <c r="S148" i="1"/>
  <c r="S146" i="1"/>
  <c r="S144" i="1"/>
  <c r="S142" i="1"/>
  <c r="S140" i="1"/>
  <c r="S138" i="1"/>
  <c r="S136" i="1"/>
  <c r="T149" i="1"/>
  <c r="S149" i="1"/>
  <c r="S147" i="1"/>
  <c r="S145" i="1"/>
  <c r="S143" i="1"/>
  <c r="S141" i="1"/>
  <c r="S139" i="1"/>
  <c r="S137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T150" i="1"/>
  <c r="T148" i="1"/>
  <c r="T146" i="1"/>
  <c r="T144" i="1"/>
  <c r="T142" i="1"/>
  <c r="T140" i="1"/>
  <c r="T138" i="1"/>
  <c r="T136" i="1"/>
  <c r="S135" i="1"/>
  <c r="S134" i="1"/>
  <c r="S133" i="1"/>
  <c r="S132" i="1"/>
  <c r="S131" i="1"/>
  <c r="T147" i="1"/>
  <c r="T139" i="1"/>
  <c r="U135" i="1"/>
  <c r="U132" i="1"/>
  <c r="U129" i="1"/>
  <c r="U127" i="1"/>
  <c r="U125" i="1"/>
  <c r="U123" i="1"/>
  <c r="U121" i="1"/>
  <c r="U119" i="1"/>
  <c r="U117" i="1"/>
  <c r="U115" i="1"/>
  <c r="U113" i="1"/>
  <c r="U111" i="1"/>
  <c r="U109" i="1"/>
  <c r="U107" i="1"/>
  <c r="U105" i="1"/>
  <c r="U103" i="1"/>
  <c r="S102" i="1"/>
  <c r="S101" i="1"/>
  <c r="S100" i="1"/>
  <c r="S99" i="1"/>
  <c r="S98" i="1"/>
  <c r="S97" i="1"/>
  <c r="S96" i="1"/>
  <c r="S95" i="1"/>
  <c r="S94" i="1"/>
  <c r="S93" i="1"/>
  <c r="S92" i="1"/>
  <c r="S91" i="1"/>
  <c r="T145" i="1"/>
  <c r="T137" i="1"/>
  <c r="U133" i="1"/>
  <c r="S129" i="1"/>
  <c r="S127" i="1"/>
  <c r="S125" i="1"/>
  <c r="S123" i="1"/>
  <c r="S121" i="1"/>
  <c r="S119" i="1"/>
  <c r="S117" i="1"/>
  <c r="S115" i="1"/>
  <c r="S113" i="1"/>
  <c r="S111" i="1"/>
  <c r="S109" i="1"/>
  <c r="S107" i="1"/>
  <c r="S105" i="1"/>
  <c r="S103" i="1"/>
  <c r="T143" i="1"/>
  <c r="U134" i="1"/>
  <c r="U130" i="1"/>
  <c r="U128" i="1"/>
  <c r="U126" i="1"/>
  <c r="U124" i="1"/>
  <c r="U122" i="1"/>
  <c r="U120" i="1"/>
  <c r="U118" i="1"/>
  <c r="U116" i="1"/>
  <c r="U114" i="1"/>
  <c r="U112" i="1"/>
  <c r="U110" i="1"/>
  <c r="U108" i="1"/>
  <c r="U106" i="1"/>
  <c r="U104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T141" i="1"/>
  <c r="U131" i="1"/>
  <c r="S130" i="1"/>
  <c r="S128" i="1"/>
  <c r="S126" i="1"/>
  <c r="S124" i="1"/>
  <c r="S122" i="1"/>
  <c r="S120" i="1"/>
  <c r="S118" i="1"/>
  <c r="S116" i="1"/>
  <c r="S114" i="1"/>
  <c r="S112" i="1"/>
  <c r="S110" i="1"/>
  <c r="S108" i="1"/>
  <c r="S106" i="1"/>
  <c r="S104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S67" i="1"/>
  <c r="U66" i="1"/>
  <c r="U64" i="1"/>
  <c r="U62" i="1"/>
  <c r="U60" i="1"/>
  <c r="U58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U69" i="1"/>
  <c r="S66" i="1"/>
  <c r="S64" i="1"/>
  <c r="S62" i="1"/>
  <c r="S60" i="1"/>
  <c r="S58" i="1"/>
  <c r="S56" i="1"/>
  <c r="S54" i="1"/>
  <c r="S52" i="1"/>
  <c r="S50" i="1"/>
  <c r="S48" i="1"/>
  <c r="S46" i="1"/>
  <c r="S44" i="1"/>
  <c r="S42" i="1"/>
  <c r="S40" i="1"/>
  <c r="S38" i="1"/>
  <c r="S36" i="1"/>
  <c r="S34" i="1"/>
  <c r="S32" i="1"/>
  <c r="S30" i="1"/>
  <c r="S28" i="1"/>
  <c r="S26" i="1"/>
  <c r="S24" i="1"/>
  <c r="S22" i="1"/>
  <c r="S20" i="1"/>
  <c r="S18" i="1"/>
  <c r="U16" i="1"/>
  <c r="U15" i="1"/>
  <c r="U14" i="1"/>
  <c r="U13" i="1"/>
  <c r="U12" i="1"/>
  <c r="U11" i="1"/>
  <c r="U10" i="1"/>
  <c r="U9" i="1"/>
  <c r="U8" i="1"/>
  <c r="U7" i="1"/>
  <c r="U55" i="1"/>
  <c r="S69" i="1"/>
  <c r="U68" i="1"/>
  <c r="U65" i="1"/>
  <c r="U63" i="1"/>
  <c r="U61" i="1"/>
  <c r="U59" i="1"/>
  <c r="U57" i="1"/>
  <c r="S59" i="1"/>
  <c r="U56" i="1"/>
  <c r="S55" i="1"/>
  <c r="S53" i="1"/>
  <c r="S49" i="1"/>
  <c r="S45" i="1"/>
  <c r="S41" i="1"/>
  <c r="S37" i="1"/>
  <c r="S33" i="1"/>
  <c r="S29" i="1"/>
  <c r="S25" i="1"/>
  <c r="S21" i="1"/>
  <c r="S17" i="1"/>
  <c r="S15" i="1"/>
  <c r="S13" i="1"/>
  <c r="S11" i="1"/>
  <c r="S9" i="1"/>
  <c r="S7" i="1"/>
  <c r="U40" i="1"/>
  <c r="U39" i="1"/>
  <c r="U32" i="1"/>
  <c r="U31" i="1"/>
  <c r="U24" i="1"/>
  <c r="U23" i="1"/>
  <c r="T16" i="1"/>
  <c r="T14" i="1"/>
  <c r="T12" i="1"/>
  <c r="T10" i="1"/>
  <c r="S68" i="1"/>
  <c r="S65" i="1"/>
  <c r="S57" i="1"/>
  <c r="U52" i="1"/>
  <c r="U51" i="1"/>
  <c r="U48" i="1"/>
  <c r="U47" i="1"/>
  <c r="U44" i="1"/>
  <c r="U43" i="1"/>
  <c r="U36" i="1"/>
  <c r="U35" i="1"/>
  <c r="U28" i="1"/>
  <c r="U27" i="1"/>
  <c r="U20" i="1"/>
  <c r="U19" i="1"/>
  <c r="S63" i="1"/>
  <c r="S51" i="1"/>
  <c r="S47" i="1"/>
  <c r="S43" i="1"/>
  <c r="S39" i="1"/>
  <c r="S35" i="1"/>
  <c r="S31" i="1"/>
  <c r="S27" i="1"/>
  <c r="S23" i="1"/>
  <c r="S19" i="1"/>
  <c r="S16" i="1"/>
  <c r="S14" i="1"/>
  <c r="S12" i="1"/>
  <c r="S10" i="1"/>
  <c r="S8" i="1"/>
  <c r="U38" i="1"/>
  <c r="U37" i="1"/>
  <c r="U34" i="1"/>
  <c r="U30" i="1"/>
  <c r="U29" i="1"/>
  <c r="U22" i="1"/>
  <c r="U21" i="1"/>
  <c r="T13" i="1"/>
  <c r="T11" i="1"/>
  <c r="T9" i="1"/>
  <c r="T7" i="1"/>
  <c r="T8" i="1"/>
  <c r="U67" i="1"/>
  <c r="S61" i="1"/>
  <c r="U54" i="1"/>
  <c r="U53" i="1"/>
  <c r="U50" i="1"/>
  <c r="U49" i="1"/>
  <c r="U46" i="1"/>
  <c r="U45" i="1"/>
  <c r="U42" i="1"/>
  <c r="U41" i="1"/>
  <c r="U33" i="1"/>
  <c r="U26" i="1"/>
  <c r="U25" i="1"/>
  <c r="U18" i="1"/>
  <c r="U17" i="1"/>
  <c r="T15" i="1"/>
  <c r="T186" i="1" l="1"/>
  <c r="S186" i="1"/>
  <c r="U186" i="1"/>
  <c r="P15" i="1"/>
  <c r="P17" i="1"/>
  <c r="J18" i="1"/>
  <c r="P19" i="1"/>
  <c r="K25" i="1"/>
  <c r="O25" i="1" s="1"/>
  <c r="J26" i="1"/>
  <c r="P27" i="1"/>
  <c r="K33" i="1"/>
  <c r="O33" i="1" s="1"/>
  <c r="P35" i="1"/>
  <c r="K41" i="1"/>
  <c r="O41" i="1" s="1"/>
  <c r="J42" i="1"/>
  <c r="P43" i="1"/>
  <c r="K45" i="1"/>
  <c r="O45" i="1" s="1"/>
  <c r="J46" i="1"/>
  <c r="P47" i="1"/>
  <c r="K49" i="1"/>
  <c r="O49" i="1" s="1"/>
  <c r="J50" i="1"/>
  <c r="K53" i="1"/>
  <c r="O53" i="1" s="1"/>
  <c r="J54" i="1"/>
  <c r="O55" i="1"/>
  <c r="K55" i="1"/>
  <c r="P55" i="1" s="1"/>
  <c r="J68" i="1"/>
  <c r="P68" i="1"/>
  <c r="K68" i="1"/>
  <c r="O68" i="1" s="1"/>
  <c r="P8" i="1"/>
  <c r="G186" i="1"/>
  <c r="P7" i="1"/>
  <c r="P9" i="1"/>
  <c r="P11" i="1"/>
  <c r="P13" i="1"/>
  <c r="K21" i="1"/>
  <c r="O21" i="1" s="1"/>
  <c r="J22" i="1"/>
  <c r="P23" i="1"/>
  <c r="K29" i="1"/>
  <c r="O29" i="1" s="1"/>
  <c r="J30" i="1"/>
  <c r="P31" i="1"/>
  <c r="J34" i="1"/>
  <c r="K37" i="1"/>
  <c r="O37" i="1" s="1"/>
  <c r="J38" i="1"/>
  <c r="P39" i="1"/>
  <c r="L186" i="1"/>
  <c r="M7" i="1"/>
  <c r="O10" i="1"/>
  <c r="O12" i="1"/>
  <c r="O14" i="1"/>
  <c r="O16" i="1"/>
  <c r="K18" i="1"/>
  <c r="P18" i="1" s="1"/>
  <c r="J19" i="1"/>
  <c r="K22" i="1"/>
  <c r="O22" i="1" s="1"/>
  <c r="J23" i="1"/>
  <c r="K26" i="1"/>
  <c r="P26" i="1" s="1"/>
  <c r="O26" i="1"/>
  <c r="J27" i="1"/>
  <c r="K30" i="1"/>
  <c r="O30" i="1" s="1"/>
  <c r="J31" i="1"/>
  <c r="K34" i="1"/>
  <c r="P34" i="1" s="1"/>
  <c r="J35" i="1"/>
  <c r="K38" i="1"/>
  <c r="P38" i="1" s="1"/>
  <c r="J39" i="1"/>
  <c r="K42" i="1"/>
  <c r="P42" i="1" s="1"/>
  <c r="O42" i="1"/>
  <c r="J43" i="1"/>
  <c r="K46" i="1"/>
  <c r="O46" i="1" s="1"/>
  <c r="J47" i="1"/>
  <c r="K50" i="1"/>
  <c r="P50" i="1" s="1"/>
  <c r="J51" i="1"/>
  <c r="P51" i="1" s="1"/>
  <c r="K54" i="1"/>
  <c r="P54" i="1" s="1"/>
  <c r="J55" i="1"/>
  <c r="J20" i="1"/>
  <c r="P21" i="1"/>
  <c r="J28" i="1"/>
  <c r="P29" i="1"/>
  <c r="J36" i="1"/>
  <c r="P37" i="1"/>
  <c r="J44" i="1"/>
  <c r="P45" i="1"/>
  <c r="J48" i="1"/>
  <c r="P49" i="1"/>
  <c r="J52" i="1"/>
  <c r="P53" i="1"/>
  <c r="J24" i="1"/>
  <c r="P25" i="1"/>
  <c r="J32" i="1"/>
  <c r="P33" i="1"/>
  <c r="P40" i="1"/>
  <c r="J40" i="1"/>
  <c r="P41" i="1"/>
  <c r="K20" i="1"/>
  <c r="P20" i="1" s="1"/>
  <c r="J21" i="1"/>
  <c r="K24" i="1"/>
  <c r="P24" i="1" s="1"/>
  <c r="O24" i="1"/>
  <c r="J25" i="1"/>
  <c r="K28" i="1"/>
  <c r="P28" i="1" s="1"/>
  <c r="J29" i="1"/>
  <c r="K32" i="1"/>
  <c r="P32" i="1" s="1"/>
  <c r="J33" i="1"/>
  <c r="K36" i="1"/>
  <c r="O36" i="1" s="1"/>
  <c r="J37" i="1"/>
  <c r="K40" i="1"/>
  <c r="O40" i="1"/>
  <c r="J41" i="1"/>
  <c r="K44" i="1"/>
  <c r="O44" i="1" s="1"/>
  <c r="J45" i="1"/>
  <c r="K48" i="1"/>
  <c r="P48" i="1" s="1"/>
  <c r="J49" i="1"/>
  <c r="K52" i="1"/>
  <c r="P52" i="1" s="1"/>
  <c r="J53" i="1"/>
  <c r="O57" i="1"/>
  <c r="K57" i="1"/>
  <c r="P57" i="1" s="1"/>
  <c r="P58" i="1"/>
  <c r="K59" i="1"/>
  <c r="P59" i="1" s="1"/>
  <c r="P60" i="1"/>
  <c r="K61" i="1"/>
  <c r="O61" i="1" s="1"/>
  <c r="P62" i="1"/>
  <c r="K63" i="1"/>
  <c r="P63" i="1" s="1"/>
  <c r="P64" i="1"/>
  <c r="K65" i="1"/>
  <c r="O65" i="1" s="1"/>
  <c r="P66" i="1"/>
  <c r="J69" i="1"/>
  <c r="P69" i="1"/>
  <c r="P56" i="1"/>
  <c r="I186" i="1"/>
  <c r="Q186" i="1"/>
  <c r="J56" i="1"/>
  <c r="J58" i="1"/>
  <c r="J60" i="1"/>
  <c r="J62" i="1"/>
  <c r="J64" i="1"/>
  <c r="J66" i="1"/>
  <c r="P61" i="1"/>
  <c r="P65" i="1"/>
  <c r="J67" i="1"/>
  <c r="P67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J104" i="1"/>
  <c r="J106" i="1"/>
  <c r="J108" i="1"/>
  <c r="J110" i="1"/>
  <c r="J112" i="1"/>
  <c r="J114" i="1"/>
  <c r="J116" i="1"/>
  <c r="J128" i="1"/>
  <c r="O132" i="1"/>
  <c r="K132" i="1"/>
  <c r="P132" i="1" s="1"/>
  <c r="K104" i="1"/>
  <c r="O104" i="1" s="1"/>
  <c r="K106" i="1"/>
  <c r="O106" i="1" s="1"/>
  <c r="K108" i="1"/>
  <c r="O108" i="1" s="1"/>
  <c r="K110" i="1"/>
  <c r="O110" i="1" s="1"/>
  <c r="K112" i="1"/>
  <c r="O112" i="1" s="1"/>
  <c r="K114" i="1"/>
  <c r="O114" i="1" s="1"/>
  <c r="K116" i="1"/>
  <c r="O116" i="1" s="1"/>
  <c r="P123" i="1"/>
  <c r="K128" i="1"/>
  <c r="O128" i="1" s="1"/>
  <c r="O131" i="1"/>
  <c r="K131" i="1"/>
  <c r="P131" i="1" s="1"/>
  <c r="J135" i="1"/>
  <c r="O135" i="1"/>
  <c r="K135" i="1"/>
  <c r="P135" i="1" s="1"/>
  <c r="J103" i="1"/>
  <c r="J105" i="1"/>
  <c r="J107" i="1"/>
  <c r="J109" i="1"/>
  <c r="J111" i="1"/>
  <c r="J113" i="1"/>
  <c r="J115" i="1"/>
  <c r="J117" i="1"/>
  <c r="J119" i="1"/>
  <c r="J121" i="1"/>
  <c r="J123" i="1"/>
  <c r="J125" i="1"/>
  <c r="J127" i="1"/>
  <c r="J129" i="1"/>
  <c r="J131" i="1"/>
  <c r="O134" i="1"/>
  <c r="K134" i="1"/>
  <c r="P134" i="1" s="1"/>
  <c r="O139" i="1"/>
  <c r="P142" i="1"/>
  <c r="P143" i="1"/>
  <c r="K103" i="1"/>
  <c r="P103" i="1" s="1"/>
  <c r="P104" i="1"/>
  <c r="K105" i="1"/>
  <c r="P105" i="1" s="1"/>
  <c r="O105" i="1"/>
  <c r="K107" i="1"/>
  <c r="P107" i="1" s="1"/>
  <c r="P108" i="1"/>
  <c r="K109" i="1"/>
  <c r="P109" i="1" s="1"/>
  <c r="O109" i="1"/>
  <c r="P110" i="1"/>
  <c r="K111" i="1"/>
  <c r="P111" i="1" s="1"/>
  <c r="P112" i="1"/>
  <c r="K113" i="1"/>
  <c r="P113" i="1" s="1"/>
  <c r="O113" i="1"/>
  <c r="K115" i="1"/>
  <c r="P115" i="1" s="1"/>
  <c r="P116" i="1"/>
  <c r="K117" i="1"/>
  <c r="P117" i="1" s="1"/>
  <c r="O117" i="1"/>
  <c r="P118" i="1"/>
  <c r="K119" i="1"/>
  <c r="O119" i="1" s="1"/>
  <c r="P120" i="1"/>
  <c r="K121" i="1"/>
  <c r="P121" i="1" s="1"/>
  <c r="O121" i="1"/>
  <c r="P122" i="1"/>
  <c r="K123" i="1"/>
  <c r="O123" i="1"/>
  <c r="P124" i="1"/>
  <c r="K125" i="1"/>
  <c r="P125" i="1" s="1"/>
  <c r="O125" i="1"/>
  <c r="P126" i="1"/>
  <c r="K127" i="1"/>
  <c r="O127" i="1" s="1"/>
  <c r="P128" i="1"/>
  <c r="K129" i="1"/>
  <c r="P129" i="1" s="1"/>
  <c r="O129" i="1"/>
  <c r="P130" i="1"/>
  <c r="K133" i="1"/>
  <c r="P133" i="1" s="1"/>
  <c r="J136" i="1"/>
  <c r="K136" i="1"/>
  <c r="O136" i="1" s="1"/>
  <c r="P144" i="1"/>
  <c r="P145" i="1"/>
  <c r="N137" i="1"/>
  <c r="O137" i="1" s="1"/>
  <c r="N139" i="1"/>
  <c r="P139" i="1" s="1"/>
  <c r="N141" i="1"/>
  <c r="P141" i="1" s="1"/>
  <c r="N143" i="1"/>
  <c r="O143" i="1" s="1"/>
  <c r="N145" i="1"/>
  <c r="O145" i="1" s="1"/>
  <c r="N147" i="1"/>
  <c r="O147" i="1" s="1"/>
  <c r="N149" i="1"/>
  <c r="P149" i="1" s="1"/>
  <c r="P168" i="1"/>
  <c r="O149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83" i="1"/>
  <c r="P183" i="1"/>
  <c r="M181" i="1"/>
  <c r="M182" i="1"/>
  <c r="M183" i="1"/>
  <c r="M184" i="1"/>
  <c r="N182" i="1"/>
  <c r="P182" i="1" s="1"/>
  <c r="N183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K184" i="1"/>
  <c r="O184" i="1" s="1"/>
  <c r="P136" i="1" l="1"/>
  <c r="O182" i="1"/>
  <c r="P147" i="1"/>
  <c r="O48" i="1"/>
  <c r="O32" i="1"/>
  <c r="O63" i="1"/>
  <c r="P36" i="1"/>
  <c r="O50" i="1"/>
  <c r="O34" i="1"/>
  <c r="O18" i="1"/>
  <c r="P30" i="1"/>
  <c r="P22" i="1"/>
  <c r="O59" i="1"/>
  <c r="P184" i="1"/>
  <c r="O133" i="1"/>
  <c r="O141" i="1"/>
  <c r="P127" i="1"/>
  <c r="P119" i="1"/>
  <c r="P137" i="1"/>
  <c r="P114" i="1"/>
  <c r="O111" i="1"/>
  <c r="P106" i="1"/>
  <c r="O103" i="1"/>
  <c r="O52" i="1"/>
  <c r="O20" i="1"/>
  <c r="O186" i="1" s="1"/>
  <c r="P44" i="1"/>
  <c r="O54" i="1"/>
  <c r="O38" i="1"/>
  <c r="P186" i="1"/>
  <c r="P46" i="1"/>
  <c r="O51" i="1"/>
  <c r="O115" i="1"/>
  <c r="O107" i="1"/>
  <c r="O28" i="1"/>
</calcChain>
</file>

<file path=xl/sharedStrings.xml><?xml version="1.0" encoding="utf-8"?>
<sst xmlns="http://schemas.openxmlformats.org/spreadsheetml/2006/main" count="1110" uniqueCount="407">
  <si>
    <t>Aktualizace dne 24. 6. 2019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</si>
  <si>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</si>
  <si>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</si>
  <si>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</si>
  <si>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</si>
  <si>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</si>
  <si>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</si>
  <si>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</si>
  <si>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</si>
  <si>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</si>
  <si>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</si>
  <si>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</si>
  <si>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</si>
  <si>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</si>
  <si>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</si>
  <si>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</si>
  <si>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</si>
  <si>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</si>
  <si>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</si>
  <si>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</si>
  <si>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</si>
  <si>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</si>
  <si>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</si>
  <si>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</si>
  <si>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</si>
  <si>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</si>
  <si>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</si>
  <si>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</si>
  <si>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</si>
  <si>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</si>
  <si>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</si>
  <si>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</si>
  <si>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</si>
  <si>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</si>
  <si>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>Olomoucký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</si>
  <si>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</si>
  <si>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</si>
  <si>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</si>
  <si>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</si>
  <si>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</si>
  <si>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</si>
  <si>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</si>
  <si>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</si>
  <si>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</si>
  <si>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</si>
  <si>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</si>
  <si>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</si>
  <si>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</si>
  <si>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</si>
  <si>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</si>
  <si>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</si>
  <si>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</si>
  <si>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</si>
  <si>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</si>
  <si>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</si>
  <si>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</si>
  <si>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</si>
  <si>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</si>
  <si>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</si>
  <si>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</si>
  <si>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</si>
  <si>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</si>
  <si>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</si>
  <si>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</si>
  <si>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</si>
  <si>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</si>
  <si>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</si>
  <si>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</si>
  <si>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</si>
  <si>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</si>
  <si>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</si>
  <si>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</si>
  <si>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</si>
  <si>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</si>
  <si>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</si>
  <si>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</si>
  <si>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</si>
  <si>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</si>
  <si>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</si>
  <si>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</si>
  <si>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</si>
  <si>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</si>
  <si>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</si>
  <si>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</si>
  <si>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</si>
  <si>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</si>
  <si>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</si>
  <si>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</si>
  <si>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</si>
  <si>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</si>
  <si>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</si>
  <si>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</si>
  <si>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</si>
  <si>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</si>
  <si>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</si>
  <si>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</si>
  <si>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</si>
  <si>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</si>
  <si>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</si>
  <si>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</si>
  <si>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</si>
  <si>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</si>
  <si>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</si>
  <si>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</si>
  <si>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</si>
  <si>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</si>
  <si>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</si>
  <si>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</si>
  <si>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</si>
  <si>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</si>
  <si>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</si>
  <si>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</si>
  <si>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</si>
  <si>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</si>
  <si>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</si>
  <si>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</si>
  <si>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</si>
  <si>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</si>
  <si>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</si>
  <si>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</si>
  <si>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</si>
  <si>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</si>
  <si>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</si>
  <si>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</si>
  <si>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</si>
  <si>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</si>
  <si>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</si>
  <si>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</si>
  <si>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</si>
  <si>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</si>
  <si>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</si>
  <si>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</si>
  <si>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</si>
  <si>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</si>
  <si>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</si>
  <si>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</si>
  <si>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</si>
  <si>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</si>
  <si>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</si>
  <si>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</si>
  <si>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</si>
  <si>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</si>
  <si>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</si>
  <si>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</si>
  <si>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</si>
  <si>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</si>
  <si>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</si>
  <si>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</si>
  <si>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</si>
  <si>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</si>
  <si>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</si>
  <si>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</si>
  <si>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</si>
  <si>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</si>
  <si>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</si>
  <si>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</si>
  <si>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</si>
  <si>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</si>
  <si>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</si>
  <si>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</si>
  <si>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</si>
  <si>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</si>
  <si>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</si>
  <si>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</si>
  <si>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</si>
  <si>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</si>
  <si>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</si>
  <si>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</si>
  <si>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</si>
  <si>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</si>
  <si>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</si>
  <si>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</si>
  <si>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</si>
  <si>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</si>
  <si>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</si>
  <si>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</si>
  <si>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</si>
  <si>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</si>
  <si>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</si>
  <si>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</si>
  <si>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</si>
  <si>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</si>
  <si>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</si>
  <si>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</si>
  <si>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</si>
  <si>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</si>
  <si>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</si>
  <si>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</si>
  <si>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</si>
  <si>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</si>
  <si>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</si>
  <si>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</si>
  <si>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</si>
  <si>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</si>
  <si>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</si>
  <si>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</si>
  <si>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</si>
  <si>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</si>
  <si>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</si>
  <si>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</si>
  <si>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</si>
  <si>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</si>
  <si>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</si>
  <si>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</si>
  <si>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</si>
  <si>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</si>
  <si>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</si>
  <si>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</si>
  <si>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</si>
  <si>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</si>
  <si>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</si>
  <si>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</si>
  <si>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</si>
  <si>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</si>
  <si>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</si>
  <si>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</si>
  <si>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</si>
  <si>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</si>
  <si>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</si>
  <si>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</si>
  <si>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</si>
  <si>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</si>
  <si>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</si>
  <si>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</si>
  <si>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</si>
  <si>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</si>
  <si>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</si>
  <si>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</si>
  <si>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</si>
  <si>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</si>
  <si>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</si>
  <si>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</si>
  <si>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</si>
  <si>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</si>
  <si>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</si>
  <si>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</si>
  <si>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</si>
  <si>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</si>
  <si>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</si>
  <si>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</si>
  <si>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</si>
  <si>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</si>
  <si>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</si>
  <si>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</si>
  <si>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</si>
  <si>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</si>
  <si>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</si>
  <si>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</si>
  <si>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</si>
  <si>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</si>
  <si>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</si>
  <si>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</si>
  <si>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</si>
  <si>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</si>
  <si>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</si>
  <si>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</si>
  <si>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</si>
  <si>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</si>
  <si>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</si>
  <si>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</si>
  <si>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</si>
  <si>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</si>
  <si>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</si>
  <si>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</si>
  <si>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</si>
  <si>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</si>
  <si>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</si>
  <si>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</si>
  <si>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</si>
  <si>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</si>
  <si>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</si>
  <si>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</si>
  <si>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</si>
  <si>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</si>
  <si>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</si>
  <si>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</si>
  <si>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</si>
  <si>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</si>
  <si>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</si>
  <si>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</si>
  <si>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</si>
  <si>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</si>
  <si>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</si>
  <si>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</si>
  <si>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</si>
  <si>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</si>
  <si>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</si>
  <si>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</si>
  <si>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</si>
  <si>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</si>
  <si>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</si>
  <si>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</si>
  <si>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</si>
  <si>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</si>
  <si>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</si>
  <si>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</si>
  <si>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</si>
  <si>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</si>
  <si>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</si>
  <si>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</si>
  <si>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</si>
  <si>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</si>
  <si>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</si>
  <si>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</si>
  <si>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</si>
  <si>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</si>
  <si>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</si>
  <si>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</si>
  <si>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</si>
  <si>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</si>
  <si>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</si>
  <si>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</si>
  <si>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</si>
  <si>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</si>
  <si>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</si>
  <si>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</si>
  <si>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</si>
  <si>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</si>
  <si>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</si>
  <si>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</si>
  <si>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</si>
  <si>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</si>
  <si>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</si>
  <si>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</si>
  <si>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</si>
  <si>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</si>
  <si>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</si>
  <si>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</si>
  <si>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</si>
  <si>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</si>
  <si>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</si>
  <si>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</si>
  <si>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</si>
  <si>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</si>
  <si>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</si>
  <si>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</si>
  <si>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</si>
  <si>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</si>
  <si>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</si>
  <si>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</si>
  <si>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</si>
  <si>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</si>
  <si>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</si>
  <si>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</si>
  <si>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</si>
  <si>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</si>
  <si>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</si>
  <si>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</si>
  <si>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</si>
  <si>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</si>
  <si>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</si>
  <si>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</si>
  <si>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</si>
  <si>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</si>
  <si>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</si>
  <si>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</si>
  <si>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</si>
  <si>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</si>
  <si>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</si>
  <si>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</si>
  <si>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</si>
  <si>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</si>
  <si>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</si>
  <si>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</si>
  <si>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</si>
  <si>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</si>
  <si>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</si>
  <si>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</si>
  <si>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</si>
  <si>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</si>
  <si>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</si>
  <si>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</si>
  <si>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</si>
  <si>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</si>
  <si>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</si>
  <si>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</si>
  <si>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</si>
  <si>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</si>
  <si>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</si>
  <si>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</si>
  <si>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NE</t>
  </si>
  <si>
    <t>Připomínkování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</si>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</sst>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4" fontId="14" fillId="8" borderId="9" xfId="0" applyNumberFormat="1" applyFont="1" applyFill="1" applyBorder="1" applyAlignment="1">
      <alignment vertical="center"/>
    </xf>
    <xf numFmtId="3" fontId="15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6" fillId="4" borderId="15" xfId="0" applyNumberFormat="1" applyFont="1" applyFill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2"/>
    </xf>
    <xf numFmtId="3" fontId="16" fillId="0" borderId="10" xfId="0" applyNumberFormat="1" applyFont="1" applyBorder="1" applyAlignment="1">
      <alignment horizontal="right" vertical="center" inden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1"/>
    </xf>
    <xf numFmtId="3" fontId="16" fillId="7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2"/>
    </xf>
    <xf numFmtId="3" fontId="16" fillId="0" borderId="16" xfId="0" applyNumberFormat="1" applyFont="1" applyBorder="1" applyAlignment="1">
      <alignment horizontal="right" vertical="center" indent="1"/>
    </xf>
    <xf numFmtId="0" fontId="13" fillId="9" borderId="15" xfId="0" applyFont="1" applyFill="1" applyBorder="1" applyAlignment="1">
      <alignment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right" indent="1"/>
    </xf>
    <xf numFmtId="0" fontId="13" fillId="9" borderId="1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15" xfId="1" applyFont="1" applyBorder="1"/>
    <xf numFmtId="3" fontId="15" fillId="0" borderId="15" xfId="0" applyNumberFormat="1" applyFont="1" applyFill="1" applyBorder="1" applyAlignment="1">
      <alignment horizontal="center" vertical="center"/>
    </xf>
    <xf numFmtId="3" fontId="16" fillId="0" borderId="28" xfId="0" applyNumberFormat="1" applyFont="1" applyBorder="1" applyAlignment="1">
      <alignment horizontal="right" vertical="center" indent="1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2" fillId="0" borderId="18" xfId="0" applyNumberFormat="1" applyFont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6" fillId="7" borderId="18" xfId="0" applyNumberFormat="1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2"/>
    </xf>
    <xf numFmtId="0" fontId="13" fillId="0" borderId="18" xfId="0" applyFont="1" applyBorder="1" applyAlignment="1">
      <alignment horizontal="right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13" fillId="11" borderId="5" xfId="0" applyFont="1" applyFill="1" applyBorder="1" applyAlignment="1">
      <alignment horizontal="centerContinuous" vertical="center"/>
    </xf>
    <xf numFmtId="0" fontId="18" fillId="11" borderId="29" xfId="0" applyFont="1" applyFill="1" applyBorder="1" applyAlignment="1">
      <alignment horizontal="center" vertical="center"/>
    </xf>
    <xf numFmtId="3" fontId="18" fillId="11" borderId="4" xfId="0" applyNumberFormat="1" applyFont="1" applyFill="1" applyBorder="1" applyAlignment="1">
      <alignment horizontal="center" vertical="center"/>
    </xf>
    <xf numFmtId="3" fontId="18" fillId="11" borderId="29" xfId="0" applyNumberFormat="1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abulka%20stavu%20administrace_core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>
        <row r="5">
          <cell r="A5" t="str">
            <v>CLLD_15_01_004</v>
          </cell>
          <cell r="B5">
            <v>21412128.670000002</v>
          </cell>
        </row>
        <row r="6">
          <cell r="A6" t="str">
            <v>CLLD_15_01_006</v>
          </cell>
          <cell r="B6">
            <v>2900401.3000000003</v>
          </cell>
        </row>
        <row r="7">
          <cell r="A7" t="str">
            <v>CLLD_15_01_010</v>
          </cell>
          <cell r="B7">
            <v>13530740.030000001</v>
          </cell>
        </row>
        <row r="8">
          <cell r="A8" t="str">
            <v>CLLD_15_01_016</v>
          </cell>
          <cell r="B8">
            <v>16254131.83</v>
          </cell>
        </row>
        <row r="9">
          <cell r="A9" t="str">
            <v>CLLD_15_01_026</v>
          </cell>
          <cell r="B9">
            <v>5497486.9299999997</v>
          </cell>
        </row>
        <row r="10">
          <cell r="A10" t="str">
            <v>CLLD_15_01_029</v>
          </cell>
          <cell r="B10">
            <v>22088343.269999996</v>
          </cell>
        </row>
        <row r="11">
          <cell r="A11" t="str">
            <v>CLLD_15_01_032</v>
          </cell>
          <cell r="B11">
            <v>5566768.0700000003</v>
          </cell>
        </row>
        <row r="12">
          <cell r="A12" t="str">
            <v>CLLD_15_01_036</v>
          </cell>
          <cell r="B12">
            <v>7576520.3200000003</v>
          </cell>
        </row>
        <row r="13">
          <cell r="A13" t="str">
            <v>CLLD_15_01_046</v>
          </cell>
          <cell r="B13">
            <v>14683357.92</v>
          </cell>
        </row>
        <row r="14">
          <cell r="A14" t="str">
            <v>CLLD_15_01_050</v>
          </cell>
          <cell r="B14">
            <v>7425407.5899999989</v>
          </cell>
        </row>
        <row r="15">
          <cell r="A15" t="str">
            <v>CLLD_15_01_064</v>
          </cell>
          <cell r="B15">
            <v>64109862.239999995</v>
          </cell>
        </row>
        <row r="16">
          <cell r="A16" t="str">
            <v>CLLD_15_01_065</v>
          </cell>
          <cell r="B16">
            <v>30860981.809999999</v>
          </cell>
        </row>
        <row r="17">
          <cell r="A17" t="str">
            <v>CLLD_15_01_071</v>
          </cell>
          <cell r="B17">
            <v>18961602.009999994</v>
          </cell>
        </row>
        <row r="18">
          <cell r="A18" t="str">
            <v>CLLD_15_01_086</v>
          </cell>
          <cell r="B18">
            <v>18283704.380000003</v>
          </cell>
        </row>
        <row r="19">
          <cell r="A19" t="str">
            <v>CLLD_15_01_088</v>
          </cell>
          <cell r="B19">
            <v>15734930.220000001</v>
          </cell>
        </row>
        <row r="20">
          <cell r="A20" t="str">
            <v>CLLD_15_01_089</v>
          </cell>
          <cell r="B20">
            <v>13037307.229999999</v>
          </cell>
        </row>
        <row r="21">
          <cell r="A21" t="str">
            <v>CLLD_15_01_095</v>
          </cell>
          <cell r="B21">
            <v>10878742.459999999</v>
          </cell>
        </row>
        <row r="22">
          <cell r="A22" t="str">
            <v>CLLD_15_01_099</v>
          </cell>
          <cell r="B22">
            <v>21453865.59</v>
          </cell>
        </row>
        <row r="23">
          <cell r="A23" t="str">
            <v>CLLD_15_01_104</v>
          </cell>
          <cell r="B23">
            <v>26075401.469999999</v>
          </cell>
        </row>
        <row r="24">
          <cell r="A24" t="str">
            <v>CLLD_15_01_110</v>
          </cell>
          <cell r="B24">
            <v>2822896.75</v>
          </cell>
        </row>
        <row r="25">
          <cell r="A25" t="str">
            <v>CLLD_15_01_114</v>
          </cell>
          <cell r="B25">
            <v>23438957.07</v>
          </cell>
        </row>
        <row r="26">
          <cell r="A26" t="str">
            <v>CLLD_15_01_117</v>
          </cell>
          <cell r="B26">
            <v>1956305.04</v>
          </cell>
        </row>
        <row r="27">
          <cell r="A27" t="str">
            <v>CLLD_15_01_144</v>
          </cell>
          <cell r="B27">
            <v>18033684.390000001</v>
          </cell>
        </row>
        <row r="28">
          <cell r="A28" t="str">
            <v>CLLD_15_01_158</v>
          </cell>
          <cell r="B28">
            <v>4749731.1500000004</v>
          </cell>
        </row>
        <row r="29">
          <cell r="A29" t="str">
            <v>CLLD_15_01_184</v>
          </cell>
          <cell r="B29">
            <v>13155809.98</v>
          </cell>
        </row>
        <row r="30">
          <cell r="A30" t="str">
            <v>CLLD_15_01_188</v>
          </cell>
          <cell r="B30">
            <v>3606541.98</v>
          </cell>
        </row>
        <row r="31">
          <cell r="A31" t="str">
            <v>CLLD_15_01_198</v>
          </cell>
          <cell r="B31">
            <v>3315239.24</v>
          </cell>
        </row>
        <row r="32">
          <cell r="A32" t="str">
            <v>CLLD_15_01_207</v>
          </cell>
          <cell r="B32">
            <v>7898195.5</v>
          </cell>
        </row>
        <row r="33">
          <cell r="A33" t="str">
            <v>CLLD_15_01_228</v>
          </cell>
          <cell r="B33">
            <v>48757760.079999991</v>
          </cell>
        </row>
        <row r="34">
          <cell r="A34" t="str">
            <v>CLLD_15_01_229</v>
          </cell>
          <cell r="B34">
            <v>10983947.199999999</v>
          </cell>
        </row>
        <row r="35">
          <cell r="A35" t="str">
            <v>CLLD_15_01_232</v>
          </cell>
          <cell r="B35">
            <v>3318668.96</v>
          </cell>
        </row>
        <row r="36">
          <cell r="A36" t="str">
            <v>CLLD_15_01_234</v>
          </cell>
          <cell r="B36">
            <v>3148567.58</v>
          </cell>
        </row>
        <row r="37">
          <cell r="A37" t="str">
            <v>CLLD_15_01_235</v>
          </cell>
          <cell r="B37">
            <v>9504673.4900000002</v>
          </cell>
        </row>
        <row r="38">
          <cell r="A38" t="str">
            <v>CLLD_15_01_238</v>
          </cell>
          <cell r="B38">
            <v>11164173.189999999</v>
          </cell>
        </row>
        <row r="39">
          <cell r="A39" t="str">
            <v>CLLD_15_01_240</v>
          </cell>
          <cell r="B39">
            <v>8140887.5699999994</v>
          </cell>
        </row>
        <row r="40">
          <cell r="A40" t="str">
            <v>CLLD_15_01_242</v>
          </cell>
          <cell r="B40">
            <v>5694942.8399999999</v>
          </cell>
        </row>
        <row r="41">
          <cell r="A41" t="str">
            <v>CLLD_15_01_258</v>
          </cell>
          <cell r="B41">
            <v>5433873.6500000004</v>
          </cell>
        </row>
        <row r="42">
          <cell r="A42" t="str">
            <v>CLLD_15_01_260</v>
          </cell>
          <cell r="B42">
            <v>3797426.6</v>
          </cell>
        </row>
        <row r="43">
          <cell r="A43" t="str">
            <v>CLLD_15_01_261</v>
          </cell>
          <cell r="B43">
            <v>1499100</v>
          </cell>
        </row>
        <row r="44">
          <cell r="A44" t="str">
            <v>CLLD_15_01_263</v>
          </cell>
          <cell r="B44">
            <v>16786869.100000001</v>
          </cell>
        </row>
        <row r="45">
          <cell r="A45" t="str">
            <v>CLLD_15_01_265</v>
          </cell>
          <cell r="B45">
            <v>12452935.799999999</v>
          </cell>
        </row>
        <row r="46">
          <cell r="A46" t="str">
            <v>CLLD_15_01_266</v>
          </cell>
          <cell r="B46">
            <v>9701286.2799999993</v>
          </cell>
        </row>
        <row r="47">
          <cell r="A47" t="str">
            <v>CLLD_15_01_271</v>
          </cell>
          <cell r="B47">
            <v>9755545.3300000019</v>
          </cell>
        </row>
        <row r="48">
          <cell r="A48" t="str">
            <v>CLLD_15_01_275</v>
          </cell>
          <cell r="B48">
            <v>14935952.300000001</v>
          </cell>
        </row>
        <row r="49">
          <cell r="A49" t="str">
            <v>CLLD_15_01_279</v>
          </cell>
          <cell r="B49">
            <v>4624795.7699999996</v>
          </cell>
        </row>
        <row r="50">
          <cell r="A50" t="str">
            <v>CLLD_15_01_281</v>
          </cell>
          <cell r="B50">
            <v>16369468.609999999</v>
          </cell>
        </row>
        <row r="51">
          <cell r="A51" t="str">
            <v>CLLD_15_01_282</v>
          </cell>
          <cell r="B51">
            <v>2262779.35</v>
          </cell>
        </row>
        <row r="52">
          <cell r="A52" t="str">
            <v>CLLD_16_01_004</v>
          </cell>
          <cell r="B52">
            <v>10732541.18</v>
          </cell>
        </row>
        <row r="53">
          <cell r="A53" t="str">
            <v>CLLD_16_01_021</v>
          </cell>
          <cell r="B53">
            <v>2548988.35</v>
          </cell>
        </row>
        <row r="54">
          <cell r="A54" t="str">
            <v>CLLD_16_01_022</v>
          </cell>
          <cell r="B54">
            <v>16680482.810000001</v>
          </cell>
        </row>
        <row r="55">
          <cell r="A55" t="str">
            <v>CLLD_16_01_027</v>
          </cell>
          <cell r="B55">
            <v>3350991.16</v>
          </cell>
        </row>
        <row r="56">
          <cell r="A56" t="str">
            <v>CLLD_16_01_028</v>
          </cell>
          <cell r="B56">
            <v>821833.72</v>
          </cell>
        </row>
        <row r="57">
          <cell r="A57" t="str">
            <v>CLLD_16_01_029</v>
          </cell>
          <cell r="B57">
            <v>588225.46</v>
          </cell>
        </row>
        <row r="58">
          <cell r="A58" t="str">
            <v>CLLD_16_01_030</v>
          </cell>
          <cell r="B58">
            <v>2452932.1399999997</v>
          </cell>
        </row>
        <row r="59">
          <cell r="A59" t="str">
            <v>CLLD_16_01_039</v>
          </cell>
          <cell r="B59">
            <v>670278.19999999995</v>
          </cell>
        </row>
        <row r="60">
          <cell r="A60" t="str">
            <v>CLLD_16_01_044</v>
          </cell>
          <cell r="B60">
            <v>1287229.1000000001</v>
          </cell>
        </row>
        <row r="61">
          <cell r="A61" t="str">
            <v>CLLD_16_01_047</v>
          </cell>
          <cell r="B61">
            <v>11558154.789999999</v>
          </cell>
        </row>
        <row r="62">
          <cell r="A62" t="str">
            <v>CLLD_16_01_049</v>
          </cell>
          <cell r="B62">
            <v>9179249.6699999999</v>
          </cell>
        </row>
        <row r="63">
          <cell r="A63" t="str">
            <v>CLLD_16_01_052</v>
          </cell>
          <cell r="B63">
            <v>1900000</v>
          </cell>
        </row>
        <row r="64">
          <cell r="A64" t="str">
            <v>CLLD_16_01_053</v>
          </cell>
          <cell r="B64">
            <v>13754539.17</v>
          </cell>
        </row>
        <row r="65">
          <cell r="A65" t="str">
            <v>CLLD_16_01_054</v>
          </cell>
          <cell r="B65">
            <v>6277005.790000001</v>
          </cell>
        </row>
        <row r="66">
          <cell r="A66" t="str">
            <v>CLLD_16_01_057</v>
          </cell>
          <cell r="B66">
            <v>3835075.6100000003</v>
          </cell>
        </row>
        <row r="67">
          <cell r="A67" t="str">
            <v>CLLD_16_01_062</v>
          </cell>
          <cell r="B67">
            <v>5785253.1600000001</v>
          </cell>
        </row>
        <row r="68">
          <cell r="A68" t="str">
            <v>CLLD_16_01_067</v>
          </cell>
          <cell r="B68">
            <v>2614645.1799999997</v>
          </cell>
        </row>
        <row r="69">
          <cell r="A69" t="str">
            <v>CLLD_16_01_073</v>
          </cell>
          <cell r="B69">
            <v>475000</v>
          </cell>
        </row>
        <row r="70">
          <cell r="A70" t="str">
            <v>CLLD_16_01_083</v>
          </cell>
          <cell r="B70">
            <v>18108278.609999999</v>
          </cell>
        </row>
        <row r="71">
          <cell r="A71" t="str">
            <v>CLLD_16_01_086</v>
          </cell>
          <cell r="B71">
            <v>650370</v>
          </cell>
        </row>
        <row r="72">
          <cell r="A72" t="str">
            <v>CLLD_16_01_088</v>
          </cell>
          <cell r="B72">
            <v>1756624.49</v>
          </cell>
        </row>
        <row r="73">
          <cell r="A73" t="str">
            <v>CLLD_16_01_089</v>
          </cell>
          <cell r="B73">
            <v>8200018.8000000007</v>
          </cell>
        </row>
        <row r="74">
          <cell r="A74" t="str">
            <v>CLLD_16_01_091</v>
          </cell>
          <cell r="B74">
            <v>1364150.6</v>
          </cell>
        </row>
        <row r="75">
          <cell r="A75" t="str">
            <v>CLLD_16_01_092</v>
          </cell>
          <cell r="B75">
            <v>2909306.69</v>
          </cell>
        </row>
        <row r="76">
          <cell r="A76" t="str">
            <v>CLLD_16_01_098</v>
          </cell>
          <cell r="B76">
            <v>5154440.18</v>
          </cell>
        </row>
        <row r="77">
          <cell r="A77" t="str">
            <v>CLLD_16_01_109</v>
          </cell>
          <cell r="B77">
            <v>7124310.2999999998</v>
          </cell>
        </row>
        <row r="78">
          <cell r="A78" t="str">
            <v>CLLD_16_01_110</v>
          </cell>
          <cell r="B78">
            <v>8871919.25</v>
          </cell>
        </row>
        <row r="79">
          <cell r="A79" t="str">
            <v>CLLD_16_01_114</v>
          </cell>
          <cell r="B79">
            <v>2945000</v>
          </cell>
        </row>
        <row r="80">
          <cell r="A80" t="str">
            <v>CLLD_16_01_118</v>
          </cell>
          <cell r="B80">
            <v>1384422.65</v>
          </cell>
        </row>
        <row r="81">
          <cell r="A81" t="str">
            <v>CLLD_16_01_120</v>
          </cell>
          <cell r="B81">
            <v>965759.17</v>
          </cell>
        </row>
        <row r="82">
          <cell r="A82" t="str">
            <v>CLLD_16_01_127</v>
          </cell>
          <cell r="B82">
            <v>1520000</v>
          </cell>
        </row>
        <row r="83">
          <cell r="A83" t="str">
            <v>CLLD_16_01_128</v>
          </cell>
          <cell r="B83">
            <v>7277886.9600000009</v>
          </cell>
        </row>
        <row r="84">
          <cell r="A84" t="str">
            <v>CLLD_16_01_129</v>
          </cell>
          <cell r="B84">
            <v>999999.99</v>
          </cell>
        </row>
        <row r="85">
          <cell r="A85" t="str">
            <v>CLLD_16_01_130</v>
          </cell>
          <cell r="B85">
            <v>1485048.71</v>
          </cell>
        </row>
        <row r="86">
          <cell r="A86" t="str">
            <v>CLLD_16_01_135</v>
          </cell>
          <cell r="B86">
            <v>12503645.860000001</v>
          </cell>
        </row>
        <row r="87">
          <cell r="A87" t="str">
            <v>CLLD_16_01_137</v>
          </cell>
          <cell r="B87">
            <v>5428049.4100000001</v>
          </cell>
        </row>
        <row r="88">
          <cell r="A88" t="str">
            <v>CLLD_16_01_145</v>
          </cell>
          <cell r="B88">
            <v>3730373.55</v>
          </cell>
        </row>
        <row r="89">
          <cell r="A89" t="str">
            <v>CLLD_16_01_149</v>
          </cell>
          <cell r="B89">
            <v>24175314.350000001</v>
          </cell>
        </row>
        <row r="90">
          <cell r="A90" t="str">
            <v>CLLD_16_01_156</v>
          </cell>
          <cell r="B90">
            <v>3963932.4400000004</v>
          </cell>
        </row>
        <row r="91">
          <cell r="A91" t="str">
            <v>CLLD_16_01_170</v>
          </cell>
          <cell r="B91">
            <v>8597476.7699999996</v>
          </cell>
        </row>
        <row r="92">
          <cell r="A92" t="str">
            <v>CLLD_16_02_004</v>
          </cell>
          <cell r="B92">
            <v>1185574.02</v>
          </cell>
        </row>
        <row r="93">
          <cell r="A93" t="str">
            <v>CLLD_16_02_014</v>
          </cell>
          <cell r="B93">
            <v>5655563.8200000003</v>
          </cell>
        </row>
        <row r="94">
          <cell r="A94" t="str">
            <v>CLLD_16_02_053</v>
          </cell>
          <cell r="B94">
            <v>3040000</v>
          </cell>
        </row>
        <row r="95">
          <cell r="A95" t="str">
            <v>CLLD_16_02_057</v>
          </cell>
          <cell r="B95">
            <v>20047823.350000001</v>
          </cell>
        </row>
        <row r="96">
          <cell r="A96" t="str">
            <v>CLLD_16_02_091</v>
          </cell>
          <cell r="B96">
            <v>3044354.8899999997</v>
          </cell>
        </row>
        <row r="97">
          <cell r="A97" t="str">
            <v>CLLD_16_02_106</v>
          </cell>
          <cell r="B97">
            <v>2776055.63</v>
          </cell>
        </row>
        <row r="98">
          <cell r="A98" t="str">
            <v>CLLD_16_02_109</v>
          </cell>
          <cell r="B98">
            <v>2830120.91</v>
          </cell>
        </row>
        <row r="99">
          <cell r="A99" t="str">
            <v>CLLD_16_02_110</v>
          </cell>
          <cell r="B99">
            <v>9501152.6799999997</v>
          </cell>
        </row>
        <row r="100">
          <cell r="A100" t="str">
            <v>CLLD_17_03_038</v>
          </cell>
          <cell r="B100">
            <v>2850000</v>
          </cell>
        </row>
        <row r="101">
          <cell r="A101" t="str">
            <v>IPRÚ_15_01_003</v>
          </cell>
          <cell r="B101">
            <v>461659288.56999987</v>
          </cell>
        </row>
        <row r="102">
          <cell r="A102" t="str">
            <v>IPRÚ_15_01_004</v>
          </cell>
          <cell r="B102">
            <v>164951630.75</v>
          </cell>
        </row>
        <row r="103">
          <cell r="A103" t="str">
            <v>IPRÚ_16_01_002</v>
          </cell>
          <cell r="B103">
            <v>150428458.38</v>
          </cell>
        </row>
        <row r="104">
          <cell r="A104" t="str">
            <v>IPRÚ_16_01_003</v>
          </cell>
          <cell r="B104">
            <v>177094199.87000003</v>
          </cell>
        </row>
        <row r="105">
          <cell r="A105" t="str">
            <v>IPRÚ_16_01_004</v>
          </cell>
          <cell r="B105">
            <v>144896274.16999999</v>
          </cell>
        </row>
        <row r="106">
          <cell r="A106" t="str">
            <v>IPRÚ_16_01_005</v>
          </cell>
          <cell r="B106">
            <v>81464998.319999993</v>
          </cell>
        </row>
        <row r="107">
          <cell r="A107" t="str">
            <v>ITI_15_01_001</v>
          </cell>
          <cell r="B107">
            <v>898789206.9400003</v>
          </cell>
        </row>
        <row r="108">
          <cell r="A108" t="str">
            <v>ITI_16_01_001</v>
          </cell>
          <cell r="B108">
            <v>433276392.11999995</v>
          </cell>
        </row>
        <row r="109">
          <cell r="A109" t="str">
            <v>ITI_16_01_002</v>
          </cell>
          <cell r="B109">
            <v>569879331.49000001</v>
          </cell>
        </row>
        <row r="110">
          <cell r="A110" t="str">
            <v>ITI_16_01_003</v>
          </cell>
          <cell r="B110">
            <v>344273455.81999999</v>
          </cell>
        </row>
        <row r="111">
          <cell r="A111" t="str">
            <v>ITI_16_01_009</v>
          </cell>
          <cell r="B111">
            <v>268253246.41</v>
          </cell>
        </row>
        <row r="112">
          <cell r="A112" t="str">
            <v>ITI_16_01_010</v>
          </cell>
          <cell r="B112">
            <v>542316040.48000002</v>
          </cell>
        </row>
        <row r="113">
          <cell r="A113" t="str">
            <v>ITI_16_01_014</v>
          </cell>
          <cell r="B113">
            <v>304927705.27999997</v>
          </cell>
        </row>
        <row r="114">
          <cell r="A114" t="str">
            <v>Celkový součet</v>
          </cell>
          <cell r="B114">
            <v>5430412326.3099985</v>
          </cell>
        </row>
      </sheetData>
      <sheetData sheetId="3">
        <row r="4">
          <cell r="A4" t="str">
            <v>CLLD_15_01_004-2017-0-0</v>
          </cell>
          <cell r="B4" t="str">
            <v>CLLD_15_01_004-2017</v>
          </cell>
          <cell r="C4" t="str">
            <v>003/06_16_075/CLLD_15_01_004</v>
          </cell>
          <cell r="D4" t="str">
            <v>2</v>
          </cell>
        </row>
        <row r="5">
          <cell r="A5" t="str">
            <v>CLLD_15_01_004-2017-1-012/06_16_038/CLLD_15_01_004</v>
          </cell>
          <cell r="B5" t="str">
            <v>CLLD_15_01_004-2017</v>
          </cell>
          <cell r="C5" t="str">
            <v>012/06_16_038/CLLD_15_01_004</v>
          </cell>
          <cell r="D5" t="str">
            <v>1</v>
          </cell>
        </row>
        <row r="6">
          <cell r="A6" t="str">
            <v>CLLD_15_01_010-2017-0-0</v>
          </cell>
          <cell r="B6" t="str">
            <v>CLLD_15_01_010-2017</v>
          </cell>
          <cell r="C6" t="str">
            <v>022/06_16_072/CLLD_15_01_010</v>
          </cell>
          <cell r="D6" t="str">
            <v>2</v>
          </cell>
        </row>
        <row r="7">
          <cell r="A7" t="str">
            <v>CLLD_15_01_010-2017-0-0</v>
          </cell>
          <cell r="B7" t="str">
            <v>CLLD_15_01_010-2017</v>
          </cell>
          <cell r="C7" t="str">
            <v>028/06_16_075/CLLD_15_01_010</v>
          </cell>
          <cell r="D7" t="str">
            <v>3</v>
          </cell>
        </row>
        <row r="8">
          <cell r="A8" t="str">
            <v>CLLD_15_01_010-2017-1-035/06_16_038/CLLD_15_01_010</v>
          </cell>
          <cell r="B8" t="str">
            <v>CLLD_15_01_010-2017</v>
          </cell>
          <cell r="C8" t="str">
            <v>035/06_16_038/CLLD_15_01_010</v>
          </cell>
          <cell r="D8" t="str">
            <v>1</v>
          </cell>
        </row>
        <row r="9">
          <cell r="A9" t="str">
            <v>CLLD_15_01_016-2017-0-0</v>
          </cell>
          <cell r="B9" t="str">
            <v>CLLD_15_01_016-2017</v>
          </cell>
          <cell r="C9" t="str">
            <v>002/06_16_074/CLLD_15_01_016</v>
          </cell>
          <cell r="D9" t="str">
            <v>3</v>
          </cell>
        </row>
        <row r="10">
          <cell r="A10" t="str">
            <v>CLLD_15_01_016-2017-0-0</v>
          </cell>
          <cell r="B10" t="str">
            <v>CLLD_15_01_016-2017</v>
          </cell>
          <cell r="C10" t="str">
            <v>006/06_16_072/CLLD_15_01_016</v>
          </cell>
          <cell r="D10" t="str">
            <v>2</v>
          </cell>
        </row>
        <row r="11">
          <cell r="A11" t="str">
            <v>CLLD_15_01_016-2017-1-011/06_16_038/CLLD_15_01_016</v>
          </cell>
          <cell r="B11" t="str">
            <v>CLLD_15_01_016-2017</v>
          </cell>
          <cell r="C11" t="str">
            <v>011/06_16_038/CLLD_15_01_016</v>
          </cell>
          <cell r="D11" t="str">
            <v>1</v>
          </cell>
        </row>
        <row r="12">
          <cell r="A12" t="str">
            <v>CLLD_15_01_016-2017-0-0</v>
          </cell>
          <cell r="B12" t="str">
            <v>CLLD_15_01_016-2017</v>
          </cell>
          <cell r="C12" t="str">
            <v>107/06_16_075/CLLD_15_01_016</v>
          </cell>
          <cell r="D12" t="str">
            <v>8</v>
          </cell>
        </row>
        <row r="13">
          <cell r="A13" t="str">
            <v>CLLD_15_01_016-2017-0-0</v>
          </cell>
          <cell r="B13" t="str">
            <v>CLLD_15_01_016-2017</v>
          </cell>
          <cell r="C13" t="str">
            <v>122/06_16_038/CLLD_15_01_016</v>
          </cell>
          <cell r="D13" t="str">
            <v>5</v>
          </cell>
        </row>
        <row r="14">
          <cell r="A14" t="str">
            <v>CLLD_15_01_026-2017-0-0</v>
          </cell>
          <cell r="B14" t="str">
            <v>CLLD_15_01_026-2017</v>
          </cell>
          <cell r="C14" t="str">
            <v>002/06_16_076/CLLD_15_01_026</v>
          </cell>
          <cell r="D14" t="str">
            <v>2</v>
          </cell>
        </row>
        <row r="15">
          <cell r="A15" t="str">
            <v>CLLD_15_01_026-2017-1-017/06_16_072/CLLD_15_01_026</v>
          </cell>
          <cell r="B15" t="str">
            <v>CLLD_15_01_026-2017</v>
          </cell>
          <cell r="C15" t="str">
            <v>017/06_16_072/CLLD_15_01_026</v>
          </cell>
          <cell r="D15" t="str">
            <v>3</v>
          </cell>
        </row>
        <row r="16">
          <cell r="A16" t="str">
            <v>CLLD_15_01_026-2017-0-0</v>
          </cell>
          <cell r="B16" t="str">
            <v>CLLD_15_01_026-2017</v>
          </cell>
          <cell r="C16" t="str">
            <v>023/06_16_074/CLLD_15_01_026</v>
          </cell>
          <cell r="D16" t="str">
            <v>4</v>
          </cell>
        </row>
        <row r="17">
          <cell r="A17" t="str">
            <v>CLLD_15_01_026-2017-0-0</v>
          </cell>
          <cell r="B17" t="str">
            <v>CLLD_15_01_026-2017</v>
          </cell>
          <cell r="C17" t="str">
            <v>023/06_16_075/CLLD_15_01_026</v>
          </cell>
          <cell r="D17" t="str">
            <v>1</v>
          </cell>
        </row>
        <row r="18">
          <cell r="A18" t="str">
            <v>CLLD_15_01_029-2017-0-0</v>
          </cell>
          <cell r="B18" t="str">
            <v>CLLD_15_01_029-2017</v>
          </cell>
          <cell r="C18" t="str">
            <v>014/06_16_076/CLLD_15_01_029</v>
          </cell>
          <cell r="D18" t="str">
            <v>2</v>
          </cell>
        </row>
        <row r="19">
          <cell r="A19" t="str">
            <v>CLLD_15_01_029-2017-1-051/06_16_038/CLLD_15_01_029</v>
          </cell>
          <cell r="B19" t="str">
            <v>CLLD_15_01_029-2017</v>
          </cell>
          <cell r="C19" t="str">
            <v>051/06_16_038/CLLD_15_01_029</v>
          </cell>
          <cell r="D19" t="str">
            <v>1</v>
          </cell>
        </row>
        <row r="20">
          <cell r="A20" t="str">
            <v>CLLD_15_01_029-2017-0-0</v>
          </cell>
          <cell r="B20" t="str">
            <v>CLLD_15_01_029-2017</v>
          </cell>
          <cell r="C20" t="str">
            <v>056/06_16_075/CLLD_15_01_029</v>
          </cell>
          <cell r="D20" t="str">
            <v>3</v>
          </cell>
        </row>
        <row r="21">
          <cell r="A21" t="str">
            <v>CLLD_15_01_032-2017-1-019/06_16_072/CLLD_15_01_032</v>
          </cell>
          <cell r="B21" t="str">
            <v>CLLD_15_01_032-2017</v>
          </cell>
          <cell r="C21" t="str">
            <v>019/06_16_072/CLLD_15_01_032</v>
          </cell>
          <cell r="D21" t="str">
            <v>2</v>
          </cell>
        </row>
        <row r="22">
          <cell r="A22" t="str">
            <v>CLLD_15_01_032-2017-0-0</v>
          </cell>
          <cell r="B22" t="str">
            <v>CLLD_15_01_032-2017</v>
          </cell>
          <cell r="C22" t="str">
            <v>033/06_16_038/CLLD_15_01_032</v>
          </cell>
          <cell r="D22" t="str">
            <v>1</v>
          </cell>
        </row>
        <row r="23">
          <cell r="A23" t="str">
            <v>CLLD_15_01_046-2017-0-0</v>
          </cell>
          <cell r="B23" t="str">
            <v>CLLD_15_01_046-2017</v>
          </cell>
          <cell r="C23" t="str">
            <v>013/06_16_072/CLLD_15_01_046</v>
          </cell>
          <cell r="D23" t="str">
            <v>2</v>
          </cell>
        </row>
        <row r="24">
          <cell r="A24" t="str">
            <v>CLLD_15_01_046-2017-1-015/06_16_075/CLLD_15_01_046</v>
          </cell>
          <cell r="B24" t="str">
            <v>CLLD_15_01_046-2017</v>
          </cell>
          <cell r="C24" t="str">
            <v>015/06_16_075/CLLD_15_01_046</v>
          </cell>
          <cell r="D24" t="str">
            <v>3</v>
          </cell>
        </row>
        <row r="25">
          <cell r="A25" t="str">
            <v>CLLD_15_01_046-2017-0-0</v>
          </cell>
          <cell r="B25" t="str">
            <v>CLLD_15_01_046-2017</v>
          </cell>
          <cell r="C25" t="str">
            <v>016/06_16_038/CLLD_15_01_046</v>
          </cell>
          <cell r="D25" t="str">
            <v>1</v>
          </cell>
        </row>
        <row r="26">
          <cell r="A26" t="str">
            <v>CLLD_15_01_046-2017-0-0</v>
          </cell>
          <cell r="B26" t="str">
            <v>CLLD_15_01_046-2017</v>
          </cell>
          <cell r="C26" t="str">
            <v>055/06_16_075/CLLD_15_01_046</v>
          </cell>
          <cell r="D26" t="str">
            <v>5</v>
          </cell>
        </row>
        <row r="27">
          <cell r="A27" t="str">
            <v>CLLD_15_01_046-2017-0-0</v>
          </cell>
          <cell r="B27" t="str">
            <v>CLLD_15_01_046-2017</v>
          </cell>
          <cell r="C27" t="str">
            <v>057/06_16_038/CLLD_15_01_046</v>
          </cell>
          <cell r="D27" t="str">
            <v>6</v>
          </cell>
        </row>
        <row r="28">
          <cell r="A28" t="str">
            <v>CLLD_15_01_050-2017-1-022/06_16_038/CLLD_15_01_050</v>
          </cell>
          <cell r="B28" t="str">
            <v>CLLD_15_01_050-2017</v>
          </cell>
          <cell r="C28" t="str">
            <v>022/06_16_038/CLLD_15_01_050</v>
          </cell>
          <cell r="D28" t="str">
            <v>3</v>
          </cell>
        </row>
        <row r="29">
          <cell r="A29" t="str">
            <v>CLLD_15_01_050-2017-0-0</v>
          </cell>
          <cell r="B29" t="str">
            <v>CLLD_15_01_050-2017</v>
          </cell>
          <cell r="C29" t="str">
            <v>050/06_16_075/CLLD_15_01_050</v>
          </cell>
          <cell r="D29" t="str">
            <v>2</v>
          </cell>
        </row>
        <row r="30">
          <cell r="A30" t="str">
            <v>CLLD_15_01_064-2017-1-001/06_16_073/CLLD_15_01_064</v>
          </cell>
          <cell r="B30" t="str">
            <v>CLLD_15_01_064-2017</v>
          </cell>
          <cell r="C30" t="str">
            <v>001/06_16_073/CLLD_15_01_064</v>
          </cell>
          <cell r="D30" t="str">
            <v>3</v>
          </cell>
        </row>
        <row r="31">
          <cell r="A31" t="str">
            <v>CLLD_15_01_064-2017-0-0</v>
          </cell>
          <cell r="B31" t="str">
            <v>CLLD_15_01_064-2017</v>
          </cell>
          <cell r="C31" t="str">
            <v>001/06_16_074/CLLD_15_01_064</v>
          </cell>
          <cell r="D31" t="str">
            <v>4</v>
          </cell>
        </row>
        <row r="32">
          <cell r="A32" t="str">
            <v>CLLD_15_01_064-2017-0-0</v>
          </cell>
          <cell r="B32" t="str">
            <v>CLLD_15_01_064-2017</v>
          </cell>
          <cell r="C32" t="str">
            <v>001/06_16_076/CLLD_15_01_064</v>
          </cell>
          <cell r="D32" t="str">
            <v>7</v>
          </cell>
        </row>
        <row r="33">
          <cell r="A33" t="str">
            <v>CLLD_15_01_064-2017-0-0</v>
          </cell>
          <cell r="B33" t="str">
            <v>CLLD_15_01_064-2017</v>
          </cell>
          <cell r="C33" t="str">
            <v>002/06_16_072/CLLD_15_01_064</v>
          </cell>
          <cell r="D33" t="str">
            <v>2</v>
          </cell>
        </row>
        <row r="34">
          <cell r="A34" t="str">
            <v>CLLD_15_01_064-2017-0-0</v>
          </cell>
          <cell r="B34" t="str">
            <v>CLLD_15_01_064-2017</v>
          </cell>
          <cell r="C34" t="str">
            <v>005/06_16_038/CLLD_15_01_064</v>
          </cell>
          <cell r="D34" t="str">
            <v>1</v>
          </cell>
        </row>
        <row r="35">
          <cell r="A35" t="str">
            <v>CLLD_15_01_064-2017-0-0</v>
          </cell>
          <cell r="B35" t="str">
            <v>CLLD_15_01_064-2017</v>
          </cell>
          <cell r="C35" t="str">
            <v>007/06_16_075/CLLD_15_01_064</v>
          </cell>
          <cell r="D35" t="str">
            <v>6</v>
          </cell>
        </row>
        <row r="36">
          <cell r="A36" t="str">
            <v>CLLD_15_01_065-2017-0-0</v>
          </cell>
          <cell r="B36" t="str">
            <v>CLLD_15_01_065-2017</v>
          </cell>
          <cell r="C36" t="str">
            <v>005/06_16_075/CLLD_15_01_065</v>
          </cell>
          <cell r="D36" t="str">
            <v>3</v>
          </cell>
        </row>
        <row r="37">
          <cell r="A37" t="str">
            <v>CLLD_15_01_065-2017-1-006/06_16_075/CLLD_15_01_065</v>
          </cell>
          <cell r="B37" t="str">
            <v>CLLD_15_01_065-2017</v>
          </cell>
          <cell r="C37" t="str">
            <v>006/06_16_075/CLLD_15_01_065</v>
          </cell>
          <cell r="D37" t="str">
            <v>4</v>
          </cell>
        </row>
        <row r="38">
          <cell r="A38" t="str">
            <v>CLLD_15_01_065-2017-0-0</v>
          </cell>
          <cell r="B38" t="str">
            <v>CLLD_15_01_065-2017</v>
          </cell>
          <cell r="C38" t="str">
            <v>009/06_16_072/CLLD_15_01_065</v>
          </cell>
          <cell r="D38" t="str">
            <v>2</v>
          </cell>
        </row>
        <row r="39">
          <cell r="A39" t="str">
            <v>CLLD_15_01_065-2017-0-0</v>
          </cell>
          <cell r="B39" t="str">
            <v>CLLD_15_01_065-2017</v>
          </cell>
          <cell r="C39" t="str">
            <v>014/06_16_038/CLLD_15_01_065</v>
          </cell>
          <cell r="D39" t="str">
            <v>1</v>
          </cell>
        </row>
        <row r="40">
          <cell r="A40" t="str">
            <v>CLLD_15_01_065-2017-0-0</v>
          </cell>
          <cell r="B40" t="str">
            <v>CLLD_15_01_065-2017</v>
          </cell>
          <cell r="C40" t="str">
            <v>069/06_16_075/CLLD_15_01_065</v>
          </cell>
          <cell r="D40" t="str">
            <v>6</v>
          </cell>
        </row>
        <row r="41">
          <cell r="A41" t="str">
            <v>CLLD_15_01_065-2017-0-0</v>
          </cell>
          <cell r="B41" t="str">
            <v>CLLD_15_01_065-2017</v>
          </cell>
          <cell r="C41" t="str">
            <v>069/06_16_075/CLLD_15_01_065</v>
          </cell>
          <cell r="D41" t="str">
            <v>7</v>
          </cell>
        </row>
        <row r="42">
          <cell r="A42" t="str">
            <v>CLLD_15_01_065-2017-0-0</v>
          </cell>
          <cell r="B42" t="str">
            <v>CLLD_15_01_065-2017</v>
          </cell>
          <cell r="C42" t="str">
            <v>070/06_16_038/CLLD_15_01_065</v>
          </cell>
          <cell r="D42" t="str">
            <v>5</v>
          </cell>
        </row>
        <row r="43">
          <cell r="A43" t="str">
            <v>CLLD_15_01_071-2017-1-007/06_16_073/CLLD_15_01_071</v>
          </cell>
          <cell r="B43" t="str">
            <v>CLLD_15_01_071-2017</v>
          </cell>
          <cell r="C43" t="str">
            <v>007/06_16_073/CLLD_15_01_071</v>
          </cell>
          <cell r="D43" t="str">
            <v>1</v>
          </cell>
        </row>
        <row r="44">
          <cell r="A44" t="str">
            <v>CLLD_15_01_071-2017-0-0</v>
          </cell>
          <cell r="B44" t="str">
            <v>CLLD_15_01_071-2017</v>
          </cell>
          <cell r="C44" t="str">
            <v>014/06_16_074/CLLD_15_01_071</v>
          </cell>
          <cell r="D44" t="str">
            <v>6</v>
          </cell>
        </row>
        <row r="45">
          <cell r="A45" t="str">
            <v>CLLD_15_01_071-2017-0-0</v>
          </cell>
          <cell r="B45" t="str">
            <v>CLLD_15_01_071-2017</v>
          </cell>
          <cell r="C45" t="str">
            <v>020/06_16_076/CLLD_15_01_071</v>
          </cell>
          <cell r="D45" t="str">
            <v>4</v>
          </cell>
        </row>
        <row r="46">
          <cell r="A46" t="str">
            <v>CLLD_15_01_071-2017-0-0</v>
          </cell>
          <cell r="B46" t="str">
            <v>CLLD_15_01_071-2017</v>
          </cell>
          <cell r="C46" t="str">
            <v>021/06_16_076/CLLD_15_01_071</v>
          </cell>
          <cell r="D46" t="str">
            <v>5</v>
          </cell>
        </row>
        <row r="47">
          <cell r="A47" t="str">
            <v>CLLD_15_01_071-2017-0-0</v>
          </cell>
          <cell r="B47" t="str">
            <v>CLLD_15_01_071-2017</v>
          </cell>
          <cell r="C47" t="str">
            <v>030/06_16_075/CLLD_15_01_071</v>
          </cell>
          <cell r="D47" t="str">
            <v>2</v>
          </cell>
        </row>
        <row r="48">
          <cell r="A48" t="str">
            <v>CLLD_15_01_071-2017-0-0</v>
          </cell>
          <cell r="B48" t="str">
            <v>CLLD_15_01_071-2017</v>
          </cell>
          <cell r="C48" t="str">
            <v>044/06_16_038/CLLD_15_01_071</v>
          </cell>
          <cell r="D48" t="str">
            <v>3</v>
          </cell>
        </row>
        <row r="49">
          <cell r="A49" t="str">
            <v>CLLD_15_01_086-2017-0-0</v>
          </cell>
          <cell r="B49" t="str">
            <v>CLLD_15_01_086-2017</v>
          </cell>
          <cell r="C49" t="str">
            <v>012/06_16_076/CLLD_15_01_086</v>
          </cell>
          <cell r="D49" t="str">
            <v>4</v>
          </cell>
        </row>
        <row r="50">
          <cell r="A50" t="str">
            <v>CLLD_15_01_086-2017-0-0</v>
          </cell>
          <cell r="B50" t="str">
            <v>CLLD_15_01_086-2017</v>
          </cell>
          <cell r="C50" t="str">
            <v>013/06_16_076/CLLD_15_01_086</v>
          </cell>
          <cell r="D50" t="str">
            <v>5</v>
          </cell>
        </row>
        <row r="51">
          <cell r="A51" t="str">
            <v>CLLD_15_01_086-2017-0-0</v>
          </cell>
          <cell r="B51" t="str">
            <v>CLLD_15_01_086-2017</v>
          </cell>
          <cell r="C51" t="str">
            <v>043/06_16_075/CLLD_15_01_086</v>
          </cell>
          <cell r="D51" t="str">
            <v>1</v>
          </cell>
        </row>
        <row r="52">
          <cell r="A52" t="str">
            <v>CLLD_15_01_086-2017-1-052/06_16_038/CLLD_15_01_086</v>
          </cell>
          <cell r="B52" t="str">
            <v>CLLD_15_01_086-2017</v>
          </cell>
          <cell r="C52" t="str">
            <v>052/06_16_038/CLLD_15_01_086</v>
          </cell>
          <cell r="D52" t="str">
            <v>2</v>
          </cell>
        </row>
        <row r="53">
          <cell r="A53" t="str">
            <v>CLLD_15_01_086-2017-0-0</v>
          </cell>
          <cell r="B53" t="str">
            <v>CLLD_15_01_086-2017</v>
          </cell>
          <cell r="C53" t="str">
            <v>055/06_16_072/CLLD_15_01_086</v>
          </cell>
          <cell r="D53" t="str">
            <v>7</v>
          </cell>
        </row>
        <row r="54">
          <cell r="A54" t="str">
            <v>CLLD_15_01_088-2017-0-0</v>
          </cell>
          <cell r="B54" t="str">
            <v>CLLD_15_01_088-2017</v>
          </cell>
          <cell r="C54" t="str">
            <v>010/06_16_073/CLLD_15_01_088</v>
          </cell>
          <cell r="D54" t="str">
            <v>4</v>
          </cell>
        </row>
        <row r="55">
          <cell r="A55" t="str">
            <v>CLLD_15_01_088-2017-1-013/06_16_038/CLLD_15_01_088</v>
          </cell>
          <cell r="B55" t="str">
            <v>CLLD_15_01_088-2017</v>
          </cell>
          <cell r="C55" t="str">
            <v>013/06_16_038/CLLD_15_01_088</v>
          </cell>
          <cell r="D55" t="str">
            <v>1</v>
          </cell>
        </row>
        <row r="56">
          <cell r="A56" t="str">
            <v>CLLD_15_01_088-2017-0-0</v>
          </cell>
          <cell r="B56" t="str">
            <v>CLLD_15_01_088-2017</v>
          </cell>
          <cell r="C56" t="str">
            <v>021/06_16_075/CLLD_15_01_088</v>
          </cell>
          <cell r="D56" t="str">
            <v>5</v>
          </cell>
        </row>
        <row r="57">
          <cell r="A57" t="str">
            <v>CLLD_15_01_088-2017-0-0</v>
          </cell>
          <cell r="B57" t="str">
            <v>CLLD_15_01_088-2017</v>
          </cell>
          <cell r="C57" t="str">
            <v>065/06_16_072/CLLD_15_01_088</v>
          </cell>
          <cell r="D57" t="str">
            <v>8</v>
          </cell>
        </row>
        <row r="58">
          <cell r="A58" t="str">
            <v>CLLD_15_01_088-2017-0-0</v>
          </cell>
          <cell r="B58" t="str">
            <v>CLLD_15_01_088-2017</v>
          </cell>
          <cell r="C58" t="str">
            <v>115/06_16_038/CLLD_15_01_088</v>
          </cell>
          <cell r="D58" t="str">
            <v>7</v>
          </cell>
        </row>
        <row r="59">
          <cell r="A59" t="str">
            <v>CLLD_15_01_089-2017-0-0</v>
          </cell>
          <cell r="B59" t="str">
            <v>CLLD_15_01_089-2017</v>
          </cell>
          <cell r="C59" t="str">
            <v>004/06_16_074/CLLD_15_01_089</v>
          </cell>
          <cell r="D59" t="str">
            <v>2</v>
          </cell>
        </row>
        <row r="60">
          <cell r="A60" t="str">
            <v>CLLD_15_01_089-2017-1-010/06_16_072/CLLD_15_01_089</v>
          </cell>
          <cell r="B60" t="str">
            <v>CLLD_15_01_089-2017</v>
          </cell>
          <cell r="C60" t="str">
            <v>010/06_16_072/CLLD_15_01_089</v>
          </cell>
          <cell r="D60" t="str">
            <v>1</v>
          </cell>
        </row>
        <row r="61">
          <cell r="A61" t="str">
            <v>CLLD_15_01_089-2017-0-0</v>
          </cell>
          <cell r="B61" t="str">
            <v>CLLD_15_01_089-2017</v>
          </cell>
          <cell r="C61" t="str">
            <v>026/06_16_038/CLLD_15_01_089</v>
          </cell>
          <cell r="D61" t="str">
            <v>4</v>
          </cell>
        </row>
        <row r="62">
          <cell r="A62" t="str">
            <v>CLLD_15_01_089-2017-0-0</v>
          </cell>
          <cell r="B62" t="str">
            <v>CLLD_15_01_089-2017</v>
          </cell>
          <cell r="C62" t="str">
            <v>027/06_16_038/CLLD_15_01_089</v>
          </cell>
          <cell r="D62" t="str">
            <v>5</v>
          </cell>
        </row>
        <row r="63">
          <cell r="A63" t="str">
            <v>CLLD_15_01_089-2017-0-0</v>
          </cell>
          <cell r="B63" t="str">
            <v>CLLD_15_01_089-2017</v>
          </cell>
          <cell r="C63" t="str">
            <v>099/06_16_075/CLLD_15_01_089</v>
          </cell>
          <cell r="D63" t="str">
            <v>7</v>
          </cell>
        </row>
        <row r="64">
          <cell r="A64" t="str">
            <v>CLLD_15_01_095-2017-0-0</v>
          </cell>
          <cell r="B64" t="str">
            <v>CLLD_15_01_095-2017</v>
          </cell>
          <cell r="C64" t="str">
            <v>002/06_16_075/CLLD_15_01_095</v>
          </cell>
          <cell r="D64" t="str">
            <v>4</v>
          </cell>
        </row>
        <row r="65">
          <cell r="A65" t="str">
            <v>CLLD_15_01_095-2017-0-0</v>
          </cell>
          <cell r="B65" t="str">
            <v>CLLD_15_01_095-2017</v>
          </cell>
          <cell r="C65" t="str">
            <v>004/06_16_038/CLLD_15_01_095</v>
          </cell>
          <cell r="D65" t="str">
            <v>1</v>
          </cell>
        </row>
        <row r="66">
          <cell r="A66" t="str">
            <v>CLLD_15_01_095-2017-0-0</v>
          </cell>
          <cell r="B66" t="str">
            <v>CLLD_15_01_095-2017</v>
          </cell>
          <cell r="C66" t="str">
            <v>004/06_16_072/CLLD_15_01_095</v>
          </cell>
          <cell r="D66" t="str">
            <v>2</v>
          </cell>
        </row>
        <row r="67">
          <cell r="A67" t="str">
            <v>CLLD_15_01_095-2017-1-004/06_16_073/CLLD_15_01_095</v>
          </cell>
          <cell r="B67" t="str">
            <v>CLLD_15_01_095-2017</v>
          </cell>
          <cell r="C67" t="str">
            <v>004/06_16_073/CLLD_15_01_095</v>
          </cell>
          <cell r="D67" t="str">
            <v>3</v>
          </cell>
        </row>
        <row r="68">
          <cell r="A68" t="str">
            <v>CLLD_15_01_099-2017-1-020/06_16_075/CLLD_15_01_099</v>
          </cell>
          <cell r="B68" t="str">
            <v>CLLD_15_01_099-2017</v>
          </cell>
          <cell r="C68" t="str">
            <v>020/06_16_075/CLLD_15_01_099</v>
          </cell>
          <cell r="D68" t="str">
            <v>1</v>
          </cell>
        </row>
        <row r="69">
          <cell r="A69" t="str">
            <v>CLLD_15_01_099-2017-0-0</v>
          </cell>
          <cell r="B69" t="str">
            <v>CLLD_15_01_099-2017</v>
          </cell>
          <cell r="C69" t="str">
            <v>035/06_16_076/CLLD_15_01_099</v>
          </cell>
          <cell r="D69" t="str">
            <v>5</v>
          </cell>
        </row>
        <row r="70">
          <cell r="A70" t="str">
            <v>CLLD_15_01_099-2017-0-0</v>
          </cell>
          <cell r="B70" t="str">
            <v>CLLD_15_01_099-2017</v>
          </cell>
          <cell r="C70" t="str">
            <v>066/06_16_072/CLLD_15_01_099</v>
          </cell>
          <cell r="D70" t="str">
            <v>3</v>
          </cell>
        </row>
        <row r="71">
          <cell r="A71" t="str">
            <v>CLLD_15_01_099-2017-0-0</v>
          </cell>
          <cell r="B71" t="str">
            <v>CLLD_15_01_099-2017</v>
          </cell>
          <cell r="C71" t="str">
            <v>067/06_16_072/CLLD_15_01_099</v>
          </cell>
          <cell r="D71" t="str">
            <v>4</v>
          </cell>
        </row>
        <row r="72">
          <cell r="A72" t="str">
            <v>CLLD_15_01_104-2017-0-0</v>
          </cell>
          <cell r="B72" t="str">
            <v>CLLD_15_01_104-2017</v>
          </cell>
          <cell r="C72" t="str">
            <v>038/06_16_075/CLLD_15_01_104</v>
          </cell>
          <cell r="D72" t="str">
            <v>1</v>
          </cell>
        </row>
        <row r="73">
          <cell r="A73" t="str">
            <v>CLLD_15_01_104-2017-0-0</v>
          </cell>
          <cell r="B73" t="str">
            <v>CLLD_15_01_104-2017</v>
          </cell>
          <cell r="C73" t="str">
            <v>039/06_16_075/CLLD_15_01_104</v>
          </cell>
          <cell r="D73" t="str">
            <v>4</v>
          </cell>
        </row>
        <row r="74">
          <cell r="A74" t="str">
            <v>CLLD_15_01_104-2017-0-0</v>
          </cell>
          <cell r="B74" t="str">
            <v>CLLD_15_01_104-2017</v>
          </cell>
          <cell r="C74" t="str">
            <v>040/06_16_075/CLLD_15_01_104</v>
          </cell>
          <cell r="D74" t="str">
            <v>5</v>
          </cell>
        </row>
        <row r="75">
          <cell r="A75" t="str">
            <v>CLLD_15_01_104-2017-0-0</v>
          </cell>
          <cell r="B75" t="str">
            <v>CLLD_15_01_104-2017</v>
          </cell>
          <cell r="C75" t="str">
            <v>049/06_16_038/CLLD_15_01_104</v>
          </cell>
          <cell r="D75" t="str">
            <v>3</v>
          </cell>
        </row>
        <row r="76">
          <cell r="A76" t="str">
            <v>CLLD_15_01_104-2017-1-050/06_16_038/CLLD_15_01_104</v>
          </cell>
          <cell r="B76" t="str">
            <v>CLLD_15_01_104-2017</v>
          </cell>
          <cell r="C76" t="str">
            <v>050/06_16_038/CLLD_15_01_104</v>
          </cell>
          <cell r="D76" t="str">
            <v>2</v>
          </cell>
        </row>
        <row r="77">
          <cell r="A77" t="str">
            <v>CLLD_15_01_114-2017-1-029/06_16_072/CLLD_15_01_114</v>
          </cell>
          <cell r="B77" t="str">
            <v>CLLD_15_01_114-2017</v>
          </cell>
          <cell r="C77" t="str">
            <v>029/06_16_072/CLLD_15_01_114</v>
          </cell>
          <cell r="D77" t="str">
            <v>1</v>
          </cell>
        </row>
        <row r="78">
          <cell r="A78" t="str">
            <v>CLLD_15_01_114-2017-0-0</v>
          </cell>
          <cell r="B78" t="str">
            <v>CLLD_15_01_114-2017</v>
          </cell>
          <cell r="C78" t="str">
            <v>054/06_16_072/CLLD_15_01_114</v>
          </cell>
          <cell r="D78" t="str">
            <v>6</v>
          </cell>
        </row>
        <row r="79">
          <cell r="A79" t="str">
            <v>CLLD_15_01_114-2017-0-0</v>
          </cell>
          <cell r="B79" t="str">
            <v>CLLD_15_01_114-2017</v>
          </cell>
          <cell r="C79" t="str">
            <v>083/06_16_075/CLLD_15_01_114</v>
          </cell>
          <cell r="D79" t="str">
            <v>4</v>
          </cell>
        </row>
        <row r="80">
          <cell r="A80" t="str">
            <v>CLLD_15_01_114-2017-0-0</v>
          </cell>
          <cell r="B80" t="str">
            <v>CLLD_15_01_114-2017</v>
          </cell>
          <cell r="C80" t="str">
            <v>095/06_16_038/CLLD_15_01_114</v>
          </cell>
          <cell r="D80" t="str">
            <v>3</v>
          </cell>
        </row>
        <row r="81">
          <cell r="A81" t="str">
            <v>CLLD_15_01_117-2017-0-0</v>
          </cell>
          <cell r="B81" t="str">
            <v>CLLD_15_01_117-2017</v>
          </cell>
          <cell r="C81" t="str">
            <v>030/06_16_074/CLLD_15_01_117</v>
          </cell>
          <cell r="D81" t="str">
            <v>4</v>
          </cell>
        </row>
        <row r="82">
          <cell r="A82" t="str">
            <v>CLLD_15_01_117-2017-0-0</v>
          </cell>
          <cell r="B82" t="str">
            <v>CLLD_15_01_117-2017</v>
          </cell>
          <cell r="C82" t="str">
            <v>053/06_16_075/CLLD_15_01_117</v>
          </cell>
          <cell r="D82" t="str">
            <v>2</v>
          </cell>
        </row>
        <row r="83">
          <cell r="A83" t="str">
            <v>CLLD_15_01_117-2017-1-056/06_16_038/CLLD_15_01_117</v>
          </cell>
          <cell r="B83" t="str">
            <v>CLLD_15_01_117-2017</v>
          </cell>
          <cell r="C83" t="str">
            <v>056/06_16_038/CLLD_15_01_117</v>
          </cell>
          <cell r="D83" t="str">
            <v>1</v>
          </cell>
        </row>
        <row r="84">
          <cell r="A84" t="str">
            <v>CLLD_15_01_117-2017-0-0</v>
          </cell>
          <cell r="B84" t="str">
            <v>CLLD_15_01_117-2017</v>
          </cell>
          <cell r="C84" t="str">
            <v>056/06_16_072/CLLD_15_01_117</v>
          </cell>
          <cell r="D84" t="str">
            <v>3</v>
          </cell>
        </row>
        <row r="85">
          <cell r="A85" t="str">
            <v>CLLD_15_01_117-2017-1-121/06_16_038/CLLD_15_01_117</v>
          </cell>
          <cell r="B85" t="str">
            <v>CLLD_15_01_117-2017</v>
          </cell>
          <cell r="C85" t="str">
            <v>121/06_16_038/CLLD_15_01_117</v>
          </cell>
          <cell r="D85" t="str">
            <v>5</v>
          </cell>
        </row>
        <row r="86">
          <cell r="A86" t="str">
            <v>CLLD_15_01_144-2017-0-0</v>
          </cell>
          <cell r="B86" t="str">
            <v>CLLD_15_01_144-2017</v>
          </cell>
          <cell r="C86" t="str">
            <v>008/06_16_073/CLLD_15_01_144</v>
          </cell>
          <cell r="D86" t="str">
            <v>3</v>
          </cell>
        </row>
        <row r="87">
          <cell r="A87" t="str">
            <v>CLLD_15_01_144-2017-0-0</v>
          </cell>
          <cell r="B87" t="str">
            <v>CLLD_15_01_144-2017</v>
          </cell>
          <cell r="C87" t="str">
            <v>018/06_16_075/CLLD_15_01_144</v>
          </cell>
          <cell r="D87" t="str">
            <v>2</v>
          </cell>
        </row>
        <row r="88">
          <cell r="A88" t="str">
            <v>CLLD_15_01_144-2017-1-021/06_16_038/CLLD_15_01_144</v>
          </cell>
          <cell r="B88" t="str">
            <v>CLLD_15_01_144-2017</v>
          </cell>
          <cell r="C88" t="str">
            <v>021/06_16_038/CLLD_15_01_144</v>
          </cell>
          <cell r="D88" t="str">
            <v>1</v>
          </cell>
        </row>
        <row r="89">
          <cell r="A89" t="str">
            <v>CLLD_15_01_184-2017-0-0</v>
          </cell>
          <cell r="B89" t="str">
            <v>CLLD_15_01_184-2017</v>
          </cell>
          <cell r="C89" t="str">
            <v>004/06_16_076/CLLD_15_01_184</v>
          </cell>
          <cell r="D89" t="str">
            <v>3</v>
          </cell>
        </row>
        <row r="90">
          <cell r="A90" t="str">
            <v>CLLD_15_01_184-2017-1-024/06_16_075/CLLD_15_01_184</v>
          </cell>
          <cell r="B90" t="str">
            <v>CLLD_15_01_184-2017</v>
          </cell>
          <cell r="C90" t="str">
            <v>024/06_16_075/CLLD_15_01_184</v>
          </cell>
          <cell r="D90" t="str">
            <v>1</v>
          </cell>
        </row>
        <row r="91">
          <cell r="A91" t="str">
            <v>CLLD_15_01_184-2017-0-0</v>
          </cell>
          <cell r="B91" t="str">
            <v>CLLD_15_01_184-2017</v>
          </cell>
          <cell r="C91" t="str">
            <v>036/06_16_038/CLLD_15_01_184</v>
          </cell>
          <cell r="D91" t="str">
            <v>2</v>
          </cell>
        </row>
        <row r="92">
          <cell r="A92" t="str">
            <v>CLLD_15_01_184-2017-0-0</v>
          </cell>
          <cell r="B92" t="str">
            <v>CLLD_15_01_184-2017</v>
          </cell>
          <cell r="C92" t="str">
            <v>099/06_16_038/CLLD_15_01_184</v>
          </cell>
          <cell r="D92" t="str">
            <v>4</v>
          </cell>
        </row>
        <row r="93">
          <cell r="A93" t="str">
            <v>CLLD_15_01_188-2017-1-024/06_16_038/CLLD_15_01_188</v>
          </cell>
          <cell r="B93" t="str">
            <v>CLLD_15_01_188-2017</v>
          </cell>
          <cell r="C93" t="str">
            <v>024/06_16_038/CLLD_15_01_188</v>
          </cell>
          <cell r="D93" t="str">
            <v>1</v>
          </cell>
        </row>
        <row r="94">
          <cell r="A94" t="str">
            <v>CLLD_15_01_198-2017-1-037/06_16_075/CLLD_15_01_198</v>
          </cell>
          <cell r="B94" t="str">
            <v>CLLD_15_01_198-2017</v>
          </cell>
          <cell r="C94" t="str">
            <v>037/06_16_075/CLLD_15_01_198</v>
          </cell>
          <cell r="D94" t="str">
            <v>1</v>
          </cell>
        </row>
        <row r="95">
          <cell r="A95" t="str">
            <v>CLLD_15_01_198-2017-0-0</v>
          </cell>
          <cell r="B95" t="str">
            <v>CLLD_15_01_198-2017</v>
          </cell>
          <cell r="C95" t="str">
            <v>047/06_16_038/CLLD_15_01_198</v>
          </cell>
          <cell r="D95" t="str">
            <v>2</v>
          </cell>
        </row>
        <row r="96">
          <cell r="A96" t="str">
            <v>CLLD_15_01_198-2017-0-0</v>
          </cell>
          <cell r="B96" t="str">
            <v>CLLD_15_01_198-2017</v>
          </cell>
          <cell r="C96" t="str">
            <v>048/06_16_038/CLLD_15_01_198</v>
          </cell>
          <cell r="D96" t="str">
            <v>3</v>
          </cell>
        </row>
        <row r="97">
          <cell r="A97" t="str">
            <v>CLLD_15_01_207-2017-1-001/06_16_072/CLLD_15_01_207</v>
          </cell>
          <cell r="B97" t="str">
            <v>CLLD_15_01_207-2017</v>
          </cell>
          <cell r="C97" t="str">
            <v>001/06_16_072/CLLD_15_01_207</v>
          </cell>
          <cell r="D97" t="str">
            <v>2</v>
          </cell>
        </row>
        <row r="98">
          <cell r="A98" t="str">
            <v>CLLD_15_01_207-2017-0-0</v>
          </cell>
          <cell r="B98" t="str">
            <v>CLLD_15_01_207-2017</v>
          </cell>
          <cell r="C98" t="str">
            <v>019/06_16_075/CLLD_15_01_207</v>
          </cell>
          <cell r="D98" t="str">
            <v>1</v>
          </cell>
        </row>
        <row r="99">
          <cell r="A99" t="str">
            <v>CLLD_15_01_207-2017-0-0</v>
          </cell>
          <cell r="B99" t="str">
            <v>CLLD_15_01_207-2017</v>
          </cell>
          <cell r="C99" t="str">
            <v>084/06_16_075/CLLD_15_01_207</v>
          </cell>
          <cell r="D99" t="str">
            <v>3</v>
          </cell>
        </row>
        <row r="100">
          <cell r="A100" t="str">
            <v>CLLD_15_01_207-2017-0-0</v>
          </cell>
          <cell r="B100" t="str">
            <v>CLLD_15_01_207-2017</v>
          </cell>
          <cell r="C100" t="str">
            <v>096/06_16_038/CLLD_15_01_207</v>
          </cell>
          <cell r="D100" t="str">
            <v>4</v>
          </cell>
        </row>
        <row r="101">
          <cell r="A101" t="str">
            <v>CLLD_15_01_207-2017-0-0</v>
          </cell>
          <cell r="B101" t="str">
            <v>CLLD_15_01_207-2017</v>
          </cell>
          <cell r="C101" t="str">
            <v>097/06_16_038/CLLD_15_01_207</v>
          </cell>
          <cell r="D101" t="str">
            <v>5</v>
          </cell>
        </row>
        <row r="102">
          <cell r="A102" t="str">
            <v>CLLD_15_01_228-2017-0-0</v>
          </cell>
          <cell r="B102" t="str">
            <v>CLLD_15_01_228-2017</v>
          </cell>
          <cell r="C102" t="str">
            <v>018/06_16_072/CLLD_15_01_228</v>
          </cell>
          <cell r="D102" t="str">
            <v>2</v>
          </cell>
        </row>
        <row r="103">
          <cell r="A103" t="str">
            <v>CLLD_15_01_228-2017-0-0</v>
          </cell>
          <cell r="B103" t="str">
            <v>CLLD_15_01_228-2017</v>
          </cell>
          <cell r="C103" t="str">
            <v>031/06_16_038/CLLD_15_01_228</v>
          </cell>
          <cell r="D103" t="str">
            <v>4</v>
          </cell>
        </row>
        <row r="104">
          <cell r="A104" t="str">
            <v>CLLD_15_01_228-2017-1-032/06_16_038/CLLD_15_01_228</v>
          </cell>
          <cell r="B104" t="str">
            <v>CLLD_15_01_228-2017</v>
          </cell>
          <cell r="C104" t="str">
            <v>032/06_16_038/CLLD_15_01_228</v>
          </cell>
          <cell r="D104" t="str">
            <v>1</v>
          </cell>
        </row>
        <row r="105">
          <cell r="A105" t="str">
            <v>CLLD_15_01_228-2017-0-0</v>
          </cell>
          <cell r="B105" t="str">
            <v>CLLD_15_01_228-2017</v>
          </cell>
          <cell r="C105" t="str">
            <v>032/06_16_075/CLLD_15_01_228</v>
          </cell>
          <cell r="D105" t="str">
            <v>3</v>
          </cell>
        </row>
        <row r="106">
          <cell r="A106" t="str">
            <v>CLLD_15_01_229-2017-1-029/06_16_075/CLLD_15_01_229</v>
          </cell>
          <cell r="B106" t="str">
            <v>CLLD_15_01_229-2017</v>
          </cell>
          <cell r="C106" t="str">
            <v>029/06_16_075/CLLD_15_01_229</v>
          </cell>
          <cell r="D106" t="str">
            <v>1</v>
          </cell>
        </row>
        <row r="107">
          <cell r="A107" t="str">
            <v>CLLD_15_01_229-2017-0-0</v>
          </cell>
          <cell r="B107" t="str">
            <v>CLLD_15_01_229-2017</v>
          </cell>
          <cell r="C107" t="str">
            <v>120/06_16_038/CLLD_15_01_229</v>
          </cell>
          <cell r="D107" t="str">
            <v>4</v>
          </cell>
        </row>
        <row r="108">
          <cell r="A108" t="str">
            <v>CLLD_15_01_232-2017-1-008/06_16_075/CLLD_15_01_232</v>
          </cell>
          <cell r="B108" t="str">
            <v>CLLD_15_01_232-2017</v>
          </cell>
          <cell r="C108" t="str">
            <v>008/06_16_075/CLLD_15_01_232</v>
          </cell>
          <cell r="D108" t="str">
            <v>1</v>
          </cell>
        </row>
        <row r="109">
          <cell r="A109" t="str">
            <v>CLLD_15_01_232-2017-0-0</v>
          </cell>
          <cell r="B109" t="str">
            <v>CLLD_15_01_232-2017</v>
          </cell>
          <cell r="C109" t="str">
            <v>017/06_16_038/CLLD_15_01_232</v>
          </cell>
          <cell r="D109" t="str">
            <v>2</v>
          </cell>
        </row>
        <row r="110">
          <cell r="A110" t="str">
            <v>CLLD_15_01_235-2017-1-009/06_16_073/CLLD_15_01_235</v>
          </cell>
          <cell r="B110" t="str">
            <v>CLLD_15_01_235-2017</v>
          </cell>
          <cell r="C110" t="str">
            <v>009/06_16_073/CLLD_15_01_235</v>
          </cell>
          <cell r="D110" t="str">
            <v>1</v>
          </cell>
        </row>
        <row r="111">
          <cell r="A111" t="str">
            <v>CLLD_15_01_235-2017-0-0</v>
          </cell>
          <cell r="B111" t="str">
            <v>CLLD_15_01_235-2017</v>
          </cell>
          <cell r="C111" t="str">
            <v>016/06_16_074/CLLD_15_01_235</v>
          </cell>
          <cell r="D111" t="str">
            <v>4</v>
          </cell>
        </row>
        <row r="112">
          <cell r="A112" t="str">
            <v>CLLD_15_01_235-2017-0-0</v>
          </cell>
          <cell r="B112" t="str">
            <v>CLLD_15_01_235-2017</v>
          </cell>
          <cell r="C112" t="str">
            <v>023/06_16_076/CLLD_15_01_235</v>
          </cell>
          <cell r="D112" t="str">
            <v>3</v>
          </cell>
        </row>
        <row r="113">
          <cell r="A113" t="str">
            <v>CLLD_15_01_235-2017-0-0</v>
          </cell>
          <cell r="B113" t="str">
            <v>CLLD_15_01_235-2017</v>
          </cell>
          <cell r="C113" t="str">
            <v>071/06_16_038/CLLD_15_01_235</v>
          </cell>
          <cell r="D113" t="str">
            <v>2</v>
          </cell>
        </row>
        <row r="114">
          <cell r="A114" t="str">
            <v>CLLD_15_01_238-2017-1-007/06_16_074/CLLD_15_01_238</v>
          </cell>
          <cell r="B114" t="str">
            <v>CLLD_15_01_238-2017</v>
          </cell>
          <cell r="C114" t="str">
            <v>007/06_16_074/CLLD_15_01_238</v>
          </cell>
          <cell r="D114" t="str">
            <v>3</v>
          </cell>
        </row>
        <row r="115">
          <cell r="A115" t="str">
            <v>CLLD_15_01_238-2017-0-0</v>
          </cell>
          <cell r="B115" t="str">
            <v>CLLD_15_01_238-2017</v>
          </cell>
          <cell r="C115" t="str">
            <v>033/06_16_075/CLLD_15_01_238</v>
          </cell>
          <cell r="D115" t="str">
            <v>4</v>
          </cell>
        </row>
        <row r="116">
          <cell r="A116" t="str">
            <v>CLLD_15_01_238-2017-0-0</v>
          </cell>
          <cell r="B116" t="str">
            <v>CLLD_15_01_238-2017</v>
          </cell>
          <cell r="C116" t="str">
            <v>042/06_16_072/CLLD_15_01_238</v>
          </cell>
          <cell r="D116" t="str">
            <v>5</v>
          </cell>
        </row>
        <row r="117">
          <cell r="A117" t="str">
            <v>CLLD_15_01_238-2017-0-0</v>
          </cell>
          <cell r="B117" t="str">
            <v>CLLD_15_01_238-2017</v>
          </cell>
          <cell r="C117" t="str">
            <v>065/06_16_075/CLLD_15_01_238</v>
          </cell>
          <cell r="D117" t="str">
            <v>6</v>
          </cell>
        </row>
        <row r="118">
          <cell r="A118" t="str">
            <v>CLLD_15_01_238-2017-0-0</v>
          </cell>
          <cell r="B118" t="str">
            <v>CLLD_15_01_238-2017</v>
          </cell>
          <cell r="C118" t="str">
            <v>067/06_16_075/CLLD_15_01_238</v>
          </cell>
          <cell r="D118" t="str">
            <v>8</v>
          </cell>
        </row>
        <row r="119">
          <cell r="A119" t="str">
            <v>CLLD_15_01_240-2017-1-015/06_16_072/CLLD_15_01_240</v>
          </cell>
          <cell r="B119" t="str">
            <v>CLLD_15_01_240-2017</v>
          </cell>
          <cell r="C119" t="str">
            <v>015/06_16_072/CLLD_15_01_240</v>
          </cell>
          <cell r="D119" t="str">
            <v>1</v>
          </cell>
        </row>
        <row r="120">
          <cell r="A120" t="str">
            <v>CLLD_15_01_240-2017-0-0</v>
          </cell>
          <cell r="B120" t="str">
            <v>CLLD_15_01_240-2017</v>
          </cell>
          <cell r="C120" t="str">
            <v>046/06_16_038/CLLD_15_01_240</v>
          </cell>
          <cell r="D120" t="str">
            <v>2</v>
          </cell>
        </row>
        <row r="121">
          <cell r="A121" t="str">
            <v>CLLD_15_01_240-2017-0-0</v>
          </cell>
          <cell r="B121" t="str">
            <v>CLLD_15_01_240-2017</v>
          </cell>
          <cell r="C121" t="str">
            <v>047/06_16_075/CLLD_15_01_240</v>
          </cell>
          <cell r="D121" t="str">
            <v>3</v>
          </cell>
        </row>
        <row r="122">
          <cell r="A122" t="str">
            <v>CLLD_15_01_242-2017-0-0</v>
          </cell>
          <cell r="B122" t="str">
            <v>CLLD_15_01_242-2017</v>
          </cell>
          <cell r="C122" t="str">
            <v>011/06_16_076/CLLD_15_01_242</v>
          </cell>
          <cell r="D122" t="str">
            <v>4</v>
          </cell>
        </row>
        <row r="123">
          <cell r="A123" t="str">
            <v>CLLD_15_01_242-2017-0-0</v>
          </cell>
          <cell r="B123" t="str">
            <v>CLLD_15_01_242-2017</v>
          </cell>
          <cell r="C123" t="str">
            <v>012/06_16_074/CLLD_15_01_242</v>
          </cell>
          <cell r="D123" t="str">
            <v>3</v>
          </cell>
        </row>
        <row r="124">
          <cell r="A124" t="str">
            <v>CLLD_15_01_242-2017-1-034/06_16_072/CLLD_15_01_242</v>
          </cell>
          <cell r="B124" t="str">
            <v>CLLD_15_01_242-2017</v>
          </cell>
          <cell r="C124" t="str">
            <v>034/06_16_072/CLLD_15_01_242</v>
          </cell>
          <cell r="D124" t="str">
            <v>2</v>
          </cell>
        </row>
        <row r="125">
          <cell r="A125" t="str">
            <v>CLLD_15_01_242-2017-0-0</v>
          </cell>
          <cell r="B125" t="str">
            <v>CLLD_15_01_242-2017</v>
          </cell>
          <cell r="C125" t="str">
            <v>055/06_16_038/CLLD_15_01_242</v>
          </cell>
          <cell r="D125" t="str">
            <v>1</v>
          </cell>
        </row>
        <row r="126">
          <cell r="A126" t="str">
            <v>CLLD_15_01_258-2017-1-010/06_16_076/CLLD_15_01_258</v>
          </cell>
          <cell r="B126" t="str">
            <v>CLLD_15_01_258-2017</v>
          </cell>
          <cell r="C126" t="str">
            <v>010/06_16_076/CLLD_15_01_258</v>
          </cell>
          <cell r="D126" t="str">
            <v>2</v>
          </cell>
        </row>
        <row r="127">
          <cell r="A127" t="str">
            <v>CLLD_15_01_258-2017-0-0</v>
          </cell>
          <cell r="B127" t="str">
            <v>CLLD_15_01_258-2017</v>
          </cell>
          <cell r="C127" t="str">
            <v>043/06_16_072/CLLD_15_01_258</v>
          </cell>
          <cell r="D127" t="str">
            <v>3</v>
          </cell>
        </row>
        <row r="128">
          <cell r="A128" t="str">
            <v>CLLD_15_01_258-2017-0-0</v>
          </cell>
          <cell r="B128" t="str">
            <v>CLLD_15_01_258-2017</v>
          </cell>
          <cell r="C128" t="str">
            <v>054/06_16_038/CLLD_15_01_258</v>
          </cell>
          <cell r="D128" t="str">
            <v>1</v>
          </cell>
        </row>
        <row r="129">
          <cell r="A129" t="str">
            <v>CLLD_15_01_259-2017-1-073/06_16_075/CLLD_15_01_259</v>
          </cell>
          <cell r="B129" t="str">
            <v>CLLD_15_01_259-2017</v>
          </cell>
          <cell r="C129" t="str">
            <v>073/06_16_075/CLLD_15_01_259</v>
          </cell>
          <cell r="D129" t="str">
            <v>1</v>
          </cell>
        </row>
        <row r="130">
          <cell r="A130" t="str">
            <v>CLLD_15_01_260-2017-1-018/06_16_038/CLLD_15_01_260</v>
          </cell>
          <cell r="B130" t="str">
            <v>CLLD_15_01_260-2017</v>
          </cell>
          <cell r="C130" t="str">
            <v>018/06_16_038/CLLD_15_01_260</v>
          </cell>
          <cell r="D130" t="str">
            <v>1</v>
          </cell>
        </row>
        <row r="131">
          <cell r="A131" t="str">
            <v>CLLD_15_01_260-2017-0-0</v>
          </cell>
          <cell r="B131" t="str">
            <v>CLLD_15_01_260-2017</v>
          </cell>
          <cell r="C131" t="str">
            <v>019/06_16_038/CLLD_15_01_260</v>
          </cell>
          <cell r="D131" t="str">
            <v>2</v>
          </cell>
        </row>
        <row r="132">
          <cell r="A132" t="str">
            <v>CLLD_15_01_263-2017-0-0</v>
          </cell>
          <cell r="B132" t="str">
            <v>CLLD_15_01_263-2017</v>
          </cell>
          <cell r="C132" t="str">
            <v>024/06_16_072/CLLD_15_01_263</v>
          </cell>
          <cell r="D132" t="str">
            <v>5</v>
          </cell>
        </row>
        <row r="133">
          <cell r="A133" t="str">
            <v>CLLD_15_01_263-2017-0-0</v>
          </cell>
          <cell r="B133" t="str">
            <v>CLLD_15_01_263-2017</v>
          </cell>
          <cell r="C133" t="str">
            <v>025/06_16_038/CLLD_15_01_263</v>
          </cell>
          <cell r="D133" t="str">
            <v>1</v>
          </cell>
        </row>
        <row r="134">
          <cell r="A134" t="str">
            <v>CLLD_15_01_263-2017-0-0</v>
          </cell>
          <cell r="B134" t="str">
            <v>CLLD_15_01_263-2017</v>
          </cell>
          <cell r="C134" t="str">
            <v>026/06_16_075/CLLD_15_01_263</v>
          </cell>
          <cell r="D134" t="str">
            <v>3</v>
          </cell>
        </row>
        <row r="135">
          <cell r="A135" t="str">
            <v>CLLD_15_01_263-2017-1-030/06_16_038/CLLD_15_01_263</v>
          </cell>
          <cell r="B135" t="str">
            <v>CLLD_15_01_263-2017</v>
          </cell>
          <cell r="C135" t="str">
            <v>030/06_16_038/CLLD_15_01_263</v>
          </cell>
          <cell r="D135" t="str">
            <v>2</v>
          </cell>
        </row>
        <row r="136">
          <cell r="A136" t="str">
            <v>CLLD_15_01_265-2017-1-031/06_16_075/CLLD_15_01_265</v>
          </cell>
          <cell r="B136" t="str">
            <v>CLLD_15_01_265-2017</v>
          </cell>
          <cell r="C136" t="str">
            <v>031/06_16_075/CLLD_15_01_265</v>
          </cell>
          <cell r="D136" t="str">
            <v>1</v>
          </cell>
        </row>
        <row r="137">
          <cell r="A137" t="str">
            <v>CLLD_15_01_265-2017-0-0</v>
          </cell>
          <cell r="B137" t="str">
            <v>CLLD_15_01_265-2017</v>
          </cell>
          <cell r="C137" t="str">
            <v>041/06_16_038/CLLD_15_01_265</v>
          </cell>
          <cell r="D137" t="str">
            <v>2</v>
          </cell>
        </row>
        <row r="138">
          <cell r="A138" t="str">
            <v>CLLD_15_01_266-2017-0-0</v>
          </cell>
          <cell r="B138" t="str">
            <v>CLLD_15_01_266-2017</v>
          </cell>
          <cell r="C138" t="str">
            <v>023/06_16_073/CLLD_15_01_266</v>
          </cell>
          <cell r="D138" t="str">
            <v>4</v>
          </cell>
        </row>
        <row r="139">
          <cell r="A139" t="str">
            <v>CLLD_15_01_266-2017-0-0</v>
          </cell>
          <cell r="B139" t="str">
            <v>CLLD_15_01_266-2017</v>
          </cell>
          <cell r="C139" t="str">
            <v>035/06_16_075/CLLD_15_01_266</v>
          </cell>
          <cell r="D139" t="str">
            <v>1</v>
          </cell>
        </row>
        <row r="140">
          <cell r="A140" t="str">
            <v>CLLD_15_01_266-2017-1-046/06_16_075/CLLD_15_01_266</v>
          </cell>
          <cell r="B140" t="str">
            <v>CLLD_15_01_266-2017</v>
          </cell>
          <cell r="C140" t="str">
            <v>046/06_16_075/CLLD_15_01_266</v>
          </cell>
          <cell r="D140" t="str">
            <v>2</v>
          </cell>
        </row>
        <row r="141">
          <cell r="A141" t="str">
            <v>CLLD_15_01_266-2017-0-0</v>
          </cell>
          <cell r="B141" t="str">
            <v>CLLD_15_01_266-2017</v>
          </cell>
          <cell r="C141" t="str">
            <v>048/06_16_072/CLLD_15_01_266</v>
          </cell>
          <cell r="D141" t="str">
            <v>3</v>
          </cell>
        </row>
        <row r="142">
          <cell r="A142" t="str">
            <v>CLLD_15_01_271-2017-0-0</v>
          </cell>
          <cell r="B142" t="str">
            <v>CLLD_15_01_271-2017</v>
          </cell>
          <cell r="C142" t="str">
            <v>003/06_16_058/CLLD_15_01_271</v>
          </cell>
          <cell r="D142" t="str">
            <v>4</v>
          </cell>
        </row>
        <row r="143">
          <cell r="A143" t="str">
            <v>CLLD_15_01_271-2017-1-009/06_16_076/CLLD_15_01_271</v>
          </cell>
          <cell r="B143" t="str">
            <v>CLLD_15_01_271-2017</v>
          </cell>
          <cell r="C143" t="str">
            <v>009/06_16_076/CLLD_15_01_271</v>
          </cell>
          <cell r="D143" t="str">
            <v>1</v>
          </cell>
        </row>
        <row r="144">
          <cell r="A144" t="str">
            <v>CLLD_15_01_271-2017-0-0</v>
          </cell>
          <cell r="B144" t="str">
            <v>CLLD_15_01_271-2017</v>
          </cell>
          <cell r="C144" t="str">
            <v>013/06_16_073/CLLD_15_01_271</v>
          </cell>
          <cell r="D144" t="str">
            <v>2</v>
          </cell>
        </row>
        <row r="145">
          <cell r="A145" t="str">
            <v>CLLD_15_01_271-2017-0-0</v>
          </cell>
          <cell r="B145" t="str">
            <v>CLLD_15_01_271-2017</v>
          </cell>
          <cell r="C145" t="str">
            <v>019/06_16_076/CLLD_15_01_271</v>
          </cell>
          <cell r="D145" t="str">
            <v>6</v>
          </cell>
        </row>
        <row r="146">
          <cell r="A146" t="str">
            <v>CLLD_15_01_271-2017-0-0</v>
          </cell>
          <cell r="B146" t="str">
            <v>CLLD_15_01_271-2017</v>
          </cell>
          <cell r="C146" t="str">
            <v>048/06_16_075/CLLD_15_01_271</v>
          </cell>
          <cell r="D146" t="str">
            <v>3</v>
          </cell>
        </row>
        <row r="147">
          <cell r="A147" t="str">
            <v>CLLD_15_01_271-2017-0-0</v>
          </cell>
          <cell r="B147" t="str">
            <v>CLLD_15_01_271-2017</v>
          </cell>
          <cell r="C147" t="str">
            <v>063/06_16_075/CLLD_15_01_271</v>
          </cell>
          <cell r="D147" t="str">
            <v>5</v>
          </cell>
        </row>
        <row r="148">
          <cell r="A148" t="str">
            <v>CLLD_15_01_271-2017-0-0</v>
          </cell>
          <cell r="B148" t="str">
            <v>CLLD_15_01_271-2017</v>
          </cell>
          <cell r="C148" t="str">
            <v>091/06_16_038/CLLD_15_01_271</v>
          </cell>
          <cell r="D148" t="str">
            <v>7</v>
          </cell>
        </row>
        <row r="149">
          <cell r="A149" t="str">
            <v>CLLD_15_01_281-2017-1-015/06_16_038/CLLD_15_01_281</v>
          </cell>
          <cell r="B149" t="str">
            <v>CLLD_15_01_281-2017</v>
          </cell>
          <cell r="C149" t="str">
            <v>015/06_16_038/CLLD_15_01_281</v>
          </cell>
          <cell r="D149" t="str">
            <v>1</v>
          </cell>
        </row>
        <row r="150">
          <cell r="A150" t="str">
            <v>CLLD_15_01_281-2017-0-0</v>
          </cell>
          <cell r="B150" t="str">
            <v>CLLD_15_01_281-2017</v>
          </cell>
          <cell r="C150" t="str">
            <v>030/06_16_072/CLLD_15_01_281</v>
          </cell>
          <cell r="D150" t="str">
            <v>3</v>
          </cell>
        </row>
        <row r="151">
          <cell r="A151" t="str">
            <v>CLLD_15_01_281-2017-0-0</v>
          </cell>
          <cell r="B151" t="str">
            <v>CLLD_15_01_281-2017</v>
          </cell>
          <cell r="C151" t="str">
            <v>034/06_16_075/CLLD_15_01_281</v>
          </cell>
          <cell r="D151" t="str">
            <v>2</v>
          </cell>
        </row>
        <row r="152">
          <cell r="A152" t="str">
            <v>CLLD_16_01_021-2017-1-028/06_16_038/CLLD_16_01_021</v>
          </cell>
          <cell r="B152" t="str">
            <v>CLLD_16_01_021-2017</v>
          </cell>
          <cell r="C152" t="str">
            <v>028/06_16_038/CLLD_16_01_021</v>
          </cell>
          <cell r="D152" t="str">
            <v>1</v>
          </cell>
        </row>
        <row r="153">
          <cell r="A153" t="str">
            <v>CLLD_16_01_021-2017-0-0</v>
          </cell>
          <cell r="B153" t="str">
            <v>CLLD_16_01_021-2017</v>
          </cell>
          <cell r="C153" t="str">
            <v>080/06_16_075/CLLD_16_01_021</v>
          </cell>
          <cell r="D153" t="str">
            <v>8</v>
          </cell>
        </row>
        <row r="154">
          <cell r="A154" t="str">
            <v>CLLD_16_01_021-2017-0-0</v>
          </cell>
          <cell r="B154" t="str">
            <v>CLLD_16_01_021-2017</v>
          </cell>
          <cell r="C154" t="str">
            <v>092/06_16_038/CLLD_16_01_021</v>
          </cell>
          <cell r="D154" t="str">
            <v>7</v>
          </cell>
        </row>
        <row r="155">
          <cell r="A155" t="str">
            <v>CLLD_16_01_022-2017-0-0</v>
          </cell>
          <cell r="B155" t="str">
            <v>CLLD_16_01_022-2017</v>
          </cell>
          <cell r="C155" t="str">
            <v>007/06_16_076/CLLD_16_01_022</v>
          </cell>
          <cell r="D155" t="str">
            <v>6</v>
          </cell>
        </row>
        <row r="156">
          <cell r="A156" t="str">
            <v>CLLD_16_01_022-2017-0-0</v>
          </cell>
          <cell r="B156" t="str">
            <v>CLLD_16_01_022-2017</v>
          </cell>
          <cell r="C156" t="str">
            <v>008/06_16_074/CLLD_16_01_022</v>
          </cell>
          <cell r="D156" t="str">
            <v>7</v>
          </cell>
        </row>
        <row r="157">
          <cell r="A157" t="str">
            <v>CLLD_16_01_022-2017-0-0</v>
          </cell>
          <cell r="B157" t="str">
            <v>CLLD_16_01_022-2017</v>
          </cell>
          <cell r="C157" t="str">
            <v>011/06_16_072/CLLD_16_01_022</v>
          </cell>
          <cell r="D157" t="str">
            <v>4</v>
          </cell>
        </row>
        <row r="158">
          <cell r="A158" t="str">
            <v>CLLD_16_01_022-2017-0-0</v>
          </cell>
          <cell r="B158" t="str">
            <v>CLLD_16_01_022-2017</v>
          </cell>
          <cell r="C158" t="str">
            <v>017/06_16_075/CLLD_16_01_022</v>
          </cell>
          <cell r="D158" t="str">
            <v>3</v>
          </cell>
        </row>
        <row r="159">
          <cell r="A159" t="str">
            <v>CLLD_16_01_022-2017-1-020/06_16_038/CLLD_16_01_022</v>
          </cell>
          <cell r="B159" t="str">
            <v>CLLD_16_01_022-2017</v>
          </cell>
          <cell r="C159" t="str">
            <v>020/06_16_038/CLLD_16_01_022</v>
          </cell>
          <cell r="D159" t="str">
            <v>1</v>
          </cell>
        </row>
        <row r="160">
          <cell r="A160" t="str">
            <v>CLLD_16_01_022-2017-0-0</v>
          </cell>
          <cell r="B160" t="str">
            <v>CLLD_16_01_022-2017</v>
          </cell>
          <cell r="C160" t="str">
            <v>032/06_16_072/CLLD_16_01_022</v>
          </cell>
          <cell r="D160" t="str">
            <v>10</v>
          </cell>
        </row>
        <row r="161">
          <cell r="A161" t="str">
            <v>CLLD_16_01_022-2017-0-0</v>
          </cell>
          <cell r="B161" t="str">
            <v>CLLD_16_01_022-2017</v>
          </cell>
          <cell r="C161" t="str">
            <v>033/06_16_072/CLLD_16_01_022</v>
          </cell>
          <cell r="D161" t="str">
            <v>11</v>
          </cell>
        </row>
        <row r="162">
          <cell r="A162" t="str">
            <v>CLLD_16_01_022-2017-0-0</v>
          </cell>
          <cell r="B162" t="str">
            <v>CLLD_16_01_022-2017</v>
          </cell>
          <cell r="C162" t="str">
            <v>045/06_16_075/CLLD_16_01_022</v>
          </cell>
          <cell r="D162" t="str">
            <v>9</v>
          </cell>
        </row>
        <row r="163">
          <cell r="A163" t="str">
            <v>CLLD_16_01_022-2017-0-0</v>
          </cell>
          <cell r="B163" t="str">
            <v>CLLD_16_01_022-2017</v>
          </cell>
          <cell r="C163" t="str">
            <v>053/06_16_038/CLLD_16_01_022</v>
          </cell>
          <cell r="D163" t="str">
            <v>8</v>
          </cell>
        </row>
        <row r="164">
          <cell r="A164" t="str">
            <v>CLLD_16_01_027-2017-0-0</v>
          </cell>
          <cell r="B164" t="str">
            <v>CLLD_16_01_027-2017</v>
          </cell>
          <cell r="C164" t="str">
            <v>005/06_16_073/CLLD_16_01_027</v>
          </cell>
          <cell r="D164" t="str">
            <v>2</v>
          </cell>
        </row>
        <row r="165">
          <cell r="A165" t="str">
            <v>CLLD_16_01_027-2017-1-043/06_16_038/CLLD_16_01_027</v>
          </cell>
          <cell r="B165" t="str">
            <v>CLLD_16_01_027-2017</v>
          </cell>
          <cell r="C165" t="str">
            <v>043/06_16_038/CLLD_16_01_027</v>
          </cell>
          <cell r="D165" t="str">
            <v>6</v>
          </cell>
        </row>
        <row r="166">
          <cell r="A166" t="str">
            <v>CLLD_16_01_028-2017-1-025/06_16_072/CLLD_16_01_028</v>
          </cell>
          <cell r="B166" t="str">
            <v>CLLD_16_01_028-2017</v>
          </cell>
          <cell r="C166" t="str">
            <v>025/06_16_072/CLLD_16_01_028</v>
          </cell>
          <cell r="D166" t="str">
            <v>2</v>
          </cell>
        </row>
        <row r="167">
          <cell r="A167" t="str">
            <v>CLLD_16_01_028-2017-0-0</v>
          </cell>
          <cell r="B167" t="str">
            <v>CLLD_16_01_028-2017</v>
          </cell>
          <cell r="C167" t="str">
            <v>041/06_16_075/CLLD_16_01_028</v>
          </cell>
          <cell r="D167" t="str">
            <v>3</v>
          </cell>
        </row>
        <row r="168">
          <cell r="A168" t="str">
            <v>CLLD_16_01_028-2017-0-0</v>
          </cell>
          <cell r="B168" t="str">
            <v>CLLD_16_01_028-2017</v>
          </cell>
          <cell r="C168" t="str">
            <v>042/06_16_075/CLLD_16_01_028</v>
          </cell>
          <cell r="D168" t="str">
            <v>4</v>
          </cell>
        </row>
        <row r="169">
          <cell r="A169" t="str">
            <v>CLLD_16_01_030-2017-1-008/06_16_076/CLLD_16_01_030</v>
          </cell>
          <cell r="B169" t="str">
            <v>CLLD_16_01_030-2017</v>
          </cell>
          <cell r="C169" t="str">
            <v>008/06_16_076/CLLD_16_01_030</v>
          </cell>
          <cell r="D169" t="str">
            <v>1</v>
          </cell>
        </row>
        <row r="170">
          <cell r="A170" t="str">
            <v>CLLD_16_01_030-2017-0-0</v>
          </cell>
          <cell r="B170" t="str">
            <v>CLLD_16_01_030-2017</v>
          </cell>
          <cell r="C170" t="str">
            <v>079/06_16_075/CLLD_16_01_030</v>
          </cell>
          <cell r="D170" t="str">
            <v>3</v>
          </cell>
        </row>
        <row r="171">
          <cell r="A171" t="str">
            <v>CLLD_16_01_030-2017-0-0</v>
          </cell>
          <cell r="B171" t="str">
            <v>CLLD_16_01_030-2017</v>
          </cell>
          <cell r="C171" t="str">
            <v>093/06_16_038/CLLD_16_01_030</v>
          </cell>
          <cell r="D171" t="str">
            <v>2</v>
          </cell>
        </row>
        <row r="172">
          <cell r="A172" t="str">
            <v>CLLD_16_01_047-2017-1-049/06_16_072/CLLD_16_01_047</v>
          </cell>
          <cell r="B172" t="str">
            <v>CLLD_16_01_047-2017</v>
          </cell>
          <cell r="C172" t="str">
            <v>049/06_16_072/CLLD_16_01_047</v>
          </cell>
          <cell r="D172" t="str">
            <v>2</v>
          </cell>
        </row>
        <row r="173">
          <cell r="A173" t="str">
            <v>CLLD_16_01_047-2017-0-0</v>
          </cell>
          <cell r="B173" t="str">
            <v>CLLD_16_01_047-2017</v>
          </cell>
          <cell r="C173" t="str">
            <v>077/06_16_075/CLLD_16_01_047</v>
          </cell>
          <cell r="D173" t="str">
            <v>4</v>
          </cell>
        </row>
        <row r="174">
          <cell r="A174" t="str">
            <v>CLLD_16_01_047-2017-0-0</v>
          </cell>
          <cell r="B174" t="str">
            <v>CLLD_16_01_047-2017</v>
          </cell>
          <cell r="C174" t="str">
            <v>083/06_16_038/CLLD_16_01_047</v>
          </cell>
          <cell r="D174" t="str">
            <v>1</v>
          </cell>
        </row>
        <row r="175">
          <cell r="A175" t="str">
            <v>CLLD_16_01_049-2017-0-0</v>
          </cell>
          <cell r="B175" t="str">
            <v>CLLD_16_01_049-2017</v>
          </cell>
          <cell r="C175" t="str">
            <v>003/06_16_076/CLLD_16_01_049</v>
          </cell>
          <cell r="D175" t="str">
            <v>2</v>
          </cell>
        </row>
        <row r="176">
          <cell r="A176" t="str">
            <v>CLLD_16_01_049-2017-1-025/06_16_075/CLLD_16_01_049</v>
          </cell>
          <cell r="B176" t="str">
            <v>CLLD_16_01_049-2017</v>
          </cell>
          <cell r="C176" t="str">
            <v>025/06_16_075/CLLD_16_01_049</v>
          </cell>
          <cell r="D176" t="str">
            <v>3</v>
          </cell>
        </row>
        <row r="177">
          <cell r="A177" t="str">
            <v>CLLD_16_01_049-2017-0-0</v>
          </cell>
          <cell r="B177" t="str">
            <v>CLLD_16_01_049-2017</v>
          </cell>
          <cell r="C177" t="str">
            <v>034/06_16_038/CLLD_16_01_049</v>
          </cell>
          <cell r="D177" t="str">
            <v>1</v>
          </cell>
        </row>
        <row r="178">
          <cell r="A178" t="str">
            <v>CLLD_16_01_052-2017-1-018/06_16_073/CLLD_16_01_052</v>
          </cell>
          <cell r="B178" t="str">
            <v>CLLD_16_01_052-2017</v>
          </cell>
          <cell r="C178" t="str">
            <v>018/06_16_073/CLLD_16_01_052</v>
          </cell>
          <cell r="D178" t="str">
            <v>1</v>
          </cell>
        </row>
        <row r="179">
          <cell r="A179" t="str">
            <v>CLLD_16_01_052-2017-0-0</v>
          </cell>
          <cell r="B179" t="str">
            <v>CLLD_16_01_052-2017</v>
          </cell>
          <cell r="C179" t="str">
            <v>111/06_16_038/CLLD_16_01_052</v>
          </cell>
          <cell r="D179" t="str">
            <v>2</v>
          </cell>
        </row>
        <row r="180">
          <cell r="A180" t="str">
            <v>CLLD_16_01_054-2017-0-0</v>
          </cell>
          <cell r="B180" t="str">
            <v>CLLD_16_01_054-2017</v>
          </cell>
          <cell r="C180" t="str">
            <v>002/06_16_058/CLLD_16_01_054</v>
          </cell>
          <cell r="D180" t="str">
            <v>5</v>
          </cell>
        </row>
        <row r="181">
          <cell r="A181" t="str">
            <v>CLLD_16_01_054-2017-1-051/06_16_075/CLLD_16_01_054</v>
          </cell>
          <cell r="B181" t="str">
            <v>CLLD_16_01_054-2017</v>
          </cell>
          <cell r="C181" t="str">
            <v>051/06_16_075/CLLD_16_01_054</v>
          </cell>
          <cell r="D181" t="str">
            <v>2</v>
          </cell>
        </row>
        <row r="182">
          <cell r="A182" t="str">
            <v>CLLD_16_01_062-2017-0-0</v>
          </cell>
          <cell r="B182" t="str">
            <v>CLLD_16_01_062-2017</v>
          </cell>
          <cell r="C182" t="str">
            <v>038/06_16_072/CLLD_16_01_062</v>
          </cell>
          <cell r="D182" t="str">
            <v>4</v>
          </cell>
        </row>
        <row r="183">
          <cell r="A183" t="str">
            <v>CLLD_16_01_062-2017-1-049/06_16_075/CLLD_16_01_062</v>
          </cell>
          <cell r="B183" t="str">
            <v>CLLD_16_01_062-2017</v>
          </cell>
          <cell r="C183" t="str">
            <v>049/06_16_075/CLLD_16_01_062</v>
          </cell>
          <cell r="D183" t="str">
            <v>1</v>
          </cell>
        </row>
        <row r="184">
          <cell r="A184" t="str">
            <v>CLLD_16_01_062-2017-0-0</v>
          </cell>
          <cell r="B184" t="str">
            <v>CLLD_16_01_062-2017</v>
          </cell>
          <cell r="C184" t="str">
            <v>057/06_16_075/CLLD_16_01_062</v>
          </cell>
          <cell r="D184" t="str">
            <v>2</v>
          </cell>
        </row>
        <row r="185">
          <cell r="A185" t="str">
            <v>CLLD_16_01_062-2017-0-0</v>
          </cell>
          <cell r="B185" t="str">
            <v>CLLD_16_01_062-2017</v>
          </cell>
          <cell r="C185" t="str">
            <v>062/06_16_038/CLLD_16_01_062</v>
          </cell>
          <cell r="D185" t="str">
            <v>3</v>
          </cell>
        </row>
        <row r="186">
          <cell r="A186" t="str">
            <v>CLLD_16_01_067-2017-0-0</v>
          </cell>
          <cell r="B186" t="str">
            <v>CLLD_16_01_067-2017</v>
          </cell>
          <cell r="C186" t="str">
            <v>005/06_16_074/CLLD_16_01_067</v>
          </cell>
          <cell r="D186" t="str">
            <v>3</v>
          </cell>
        </row>
        <row r="187">
          <cell r="A187" t="str">
            <v>CLLD_16_01_067-2017-0-0</v>
          </cell>
          <cell r="B187" t="str">
            <v>CLLD_16_01_067-2017</v>
          </cell>
          <cell r="C187" t="str">
            <v>021/06_16_072/CLLD_16_01_067</v>
          </cell>
          <cell r="D187" t="str">
            <v>2</v>
          </cell>
        </row>
        <row r="188">
          <cell r="A188" t="str">
            <v>CLLD_16_01_067-2017-1-027/06_16_075/CLLD_16_01_067</v>
          </cell>
          <cell r="B188" t="str">
            <v>CLLD_16_01_067-2017</v>
          </cell>
          <cell r="C188" t="str">
            <v>027/06_16_075/CLLD_16_01_067</v>
          </cell>
          <cell r="D188" t="str">
            <v>1</v>
          </cell>
        </row>
        <row r="189">
          <cell r="A189" t="str">
            <v>CLLD_16_01_083-2017-0-0</v>
          </cell>
          <cell r="B189" t="str">
            <v>CLLD_16_01_083-2017</v>
          </cell>
          <cell r="C189" t="str">
            <v>014/06_16_073/CLLD_16_01_083</v>
          </cell>
          <cell r="D189" t="str">
            <v>3</v>
          </cell>
        </row>
        <row r="190">
          <cell r="A190" t="str">
            <v>CLLD_16_01_083-2017-0-0</v>
          </cell>
          <cell r="B190" t="str">
            <v>CLLD_16_01_083-2017</v>
          </cell>
          <cell r="C190" t="str">
            <v>017/06_16_076/CLLD_16_01_083</v>
          </cell>
          <cell r="D190" t="str">
            <v>2</v>
          </cell>
        </row>
        <row r="191">
          <cell r="A191" t="str">
            <v>CLLD_16_01_083-2017-0-0</v>
          </cell>
          <cell r="B191" t="str">
            <v>CLLD_16_01_083-2017</v>
          </cell>
          <cell r="C191" t="str">
            <v>059/06_16_075/CLLD_16_01_083</v>
          </cell>
          <cell r="D191" t="str">
            <v>4</v>
          </cell>
        </row>
        <row r="192">
          <cell r="A192" t="str">
            <v>CLLD_16_01_083-2017-1-061/06_16_038/CLLD_16_01_083</v>
          </cell>
          <cell r="B192" t="str">
            <v>CLLD_16_01_083-2017</v>
          </cell>
          <cell r="C192" t="str">
            <v>061/06_16_038/CLLD_16_01_083</v>
          </cell>
          <cell r="D192" t="str">
            <v>1</v>
          </cell>
        </row>
        <row r="193">
          <cell r="A193" t="str">
            <v>CLLD_16_01_089-2017-0-0</v>
          </cell>
          <cell r="B193" t="str">
            <v>CLLD_16_01_089-2017</v>
          </cell>
          <cell r="C193" t="str">
            <v>059/06_16_038/CLLD_16_01_089</v>
          </cell>
          <cell r="D193" t="str">
            <v>1</v>
          </cell>
        </row>
        <row r="194">
          <cell r="A194" t="str">
            <v>CLLD_16_01_089-2017-1-064/06_16_075/CLLD_16_01_089</v>
          </cell>
          <cell r="B194" t="str">
            <v>CLLD_16_01_089-2017</v>
          </cell>
          <cell r="C194" t="str">
            <v>064/06_16_075/CLLD_16_01_089</v>
          </cell>
          <cell r="D194" t="str">
            <v>3</v>
          </cell>
        </row>
        <row r="195">
          <cell r="A195" t="str">
            <v>CLLD_16_01_089-2017-0-0</v>
          </cell>
          <cell r="B195" t="str">
            <v>CLLD_16_01_089-2017</v>
          </cell>
          <cell r="C195" t="str">
            <v>067/06_16_038/CLLD_16_01_089</v>
          </cell>
          <cell r="D195" t="str">
            <v>2</v>
          </cell>
        </row>
        <row r="196">
          <cell r="A196" t="str">
            <v>CLLD_16_01_114-2017-1-061/06_16_075/CLLD_16_01_114</v>
          </cell>
          <cell r="B196" t="str">
            <v>CLLD_16_01_114-2017</v>
          </cell>
          <cell r="C196" t="str">
            <v>061/06_16_075/CLLD_16_01_114</v>
          </cell>
          <cell r="D196" t="str">
            <v>2</v>
          </cell>
        </row>
        <row r="197">
          <cell r="A197" t="str">
            <v>CLLD_16_01_114-2017-0-0</v>
          </cell>
          <cell r="B197" t="str">
            <v>CLLD_16_01_114-2017</v>
          </cell>
          <cell r="C197" t="str">
            <v>108/06_16_038/CLLD_16_01_114</v>
          </cell>
          <cell r="D197" t="str">
            <v>3</v>
          </cell>
        </row>
        <row r="198">
          <cell r="A198" t="str">
            <v>CLLD_16_01_135-2017-1-015/06_16_076/CLLD_16_01_135</v>
          </cell>
          <cell r="B198" t="str">
            <v>CLLD_16_01_135-2017</v>
          </cell>
          <cell r="C198" t="str">
            <v>015/06_16_076/CLLD_16_01_135</v>
          </cell>
          <cell r="D198" t="str">
            <v>2</v>
          </cell>
        </row>
        <row r="199">
          <cell r="A199" t="str">
            <v>CLLD_16_01_135-2017-0-0</v>
          </cell>
          <cell r="B199" t="str">
            <v>CLLD_16_01_135-2017</v>
          </cell>
          <cell r="C199" t="str">
            <v>035/06_16_072/CLLD_16_01_135</v>
          </cell>
          <cell r="D199" t="str">
            <v>3</v>
          </cell>
        </row>
        <row r="200">
          <cell r="A200" t="str">
            <v>CLLD_16_01_135-2017-0-0</v>
          </cell>
          <cell r="B200" t="str">
            <v>CLLD_16_01_135-2017</v>
          </cell>
          <cell r="C200" t="str">
            <v>058/06_16_038/CLLD_16_01_135</v>
          </cell>
          <cell r="D200" t="str">
            <v>1</v>
          </cell>
        </row>
        <row r="201">
          <cell r="A201" t="str">
            <v>CLLD_16_01_135-2017-0-0</v>
          </cell>
          <cell r="B201" t="str">
            <v>CLLD_16_01_135-2017</v>
          </cell>
          <cell r="C201" t="str">
            <v>072/06_16_075/CLLD_16_01_135</v>
          </cell>
          <cell r="D201" t="str">
            <v>5</v>
          </cell>
        </row>
        <row r="202">
          <cell r="A202" t="str">
            <v>CLLD_16_01_137-2017-1-073/06_16_038/CLLD_16_01_137</v>
          </cell>
          <cell r="B202" t="str">
            <v>CLLD_16_01_137-2017</v>
          </cell>
          <cell r="C202" t="str">
            <v>073/06_16_038/CLLD_16_01_137</v>
          </cell>
          <cell r="D202" t="str">
            <v>1</v>
          </cell>
        </row>
        <row r="203">
          <cell r="A203" t="str">
            <v>CLLD_16_01_137-2017-0-0</v>
          </cell>
          <cell r="B203" t="str">
            <v>CLLD_16_01_137-2017</v>
          </cell>
          <cell r="C203" t="str">
            <v>094/06_16_075/CLLD_16_01_137</v>
          </cell>
          <cell r="D203" t="str">
            <v>2</v>
          </cell>
        </row>
        <row r="204">
          <cell r="A204" t="str">
            <v>CLLD_16_01_145-2017-0-0</v>
          </cell>
          <cell r="B204" t="str">
            <v>CLLD_16_01_145-2017</v>
          </cell>
          <cell r="C204" t="str">
            <v>041/06_16_072/CLLD_16_01_145</v>
          </cell>
          <cell r="D204" t="str">
            <v>3</v>
          </cell>
        </row>
        <row r="205">
          <cell r="A205" t="str">
            <v>CLLD_16_01_145-2017-1-054/06_16_075/CLLD_16_01_145</v>
          </cell>
          <cell r="B205" t="str">
            <v>CLLD_16_01_145-2017</v>
          </cell>
          <cell r="C205" t="str">
            <v>054/06_16_075/CLLD_16_01_145</v>
          </cell>
          <cell r="D205" t="str">
            <v>1</v>
          </cell>
        </row>
        <row r="206">
          <cell r="A206" t="str">
            <v>CLLD_16_01_145-2017-0-0</v>
          </cell>
          <cell r="B206" t="str">
            <v>CLLD_16_01_145-2017</v>
          </cell>
          <cell r="C206" t="str">
            <v>063/06_16_038/CLLD_16_01_145</v>
          </cell>
          <cell r="D206" t="str">
            <v>2</v>
          </cell>
        </row>
        <row r="207">
          <cell r="A207" t="str">
            <v>CLLD_16_01_149-2017-0-0</v>
          </cell>
          <cell r="B207" t="str">
            <v>CLLD_16_01_149-2017</v>
          </cell>
          <cell r="C207" t="str">
            <v>026/06_16_076/CLLD_16_01_149</v>
          </cell>
          <cell r="D207" t="str">
            <v>2</v>
          </cell>
        </row>
        <row r="208">
          <cell r="A208" t="str">
            <v>CLLD_16_01_149-2017-1-081/06_16_038/CLLD_16_01_149</v>
          </cell>
          <cell r="B208" t="str">
            <v>CLLD_16_01_149-2017</v>
          </cell>
          <cell r="C208" t="str">
            <v>081/06_16_038/CLLD_16_01_149</v>
          </cell>
          <cell r="D208" t="str">
            <v>1</v>
          </cell>
        </row>
        <row r="209">
          <cell r="A209" t="str">
            <v>CLLD_16_01_149-2017-0-0</v>
          </cell>
          <cell r="B209" t="str">
            <v>CLLD_16_01_149-2017</v>
          </cell>
          <cell r="C209" t="str">
            <v>106/06_16_075/CLLD_16_01_149</v>
          </cell>
          <cell r="D209" t="str">
            <v>3</v>
          </cell>
        </row>
        <row r="210">
          <cell r="A210" t="str">
            <v>CLLD_16_01_156-2017-1-044/06_16_072/CLLD_16_01_156</v>
          </cell>
          <cell r="B210" t="str">
            <v>CLLD_16_01_156-2017</v>
          </cell>
          <cell r="C210" t="str">
            <v>044/06_16_072/CLLD_16_01_156</v>
          </cell>
          <cell r="D210" t="str">
            <v>2</v>
          </cell>
        </row>
        <row r="211">
          <cell r="A211" t="str">
            <v>CLLD_16_01_156-2017-0-0</v>
          </cell>
          <cell r="B211" t="str">
            <v>CLLD_16_01_156-2017</v>
          </cell>
          <cell r="C211" t="str">
            <v>068/06_16_038/CLLD_16_01_156</v>
          </cell>
          <cell r="D211" t="str">
            <v>1</v>
          </cell>
        </row>
        <row r="212">
          <cell r="A212" t="str">
            <v>CLLD_16_02_014-2017-1-040/06_16_072/CLLD_16_02_014</v>
          </cell>
          <cell r="B212" t="str">
            <v>CLLD_16_02_014-2017</v>
          </cell>
          <cell r="C212" t="str">
            <v>040/06_16_072/CLLD_16_02_014</v>
          </cell>
          <cell r="D212" t="str">
            <v>1</v>
          </cell>
        </row>
        <row r="213">
          <cell r="A213" t="str">
            <v>CLLD_16_02_014-2017-0-0</v>
          </cell>
          <cell r="B213" t="str">
            <v>CLLD_16_02_014-2017</v>
          </cell>
          <cell r="C213" t="str">
            <v>066/06_16_038/CLLD_16_02_014</v>
          </cell>
          <cell r="D213" t="str">
            <v>2</v>
          </cell>
        </row>
        <row r="214">
          <cell r="A214" t="str">
            <v>CLLD_16_02_014-2017-0-0</v>
          </cell>
          <cell r="B214" t="str">
            <v>CLLD_16_02_014-2017</v>
          </cell>
          <cell r="C214" t="str">
            <v>076/06_16_075/CLLD_16_02_014</v>
          </cell>
          <cell r="D214" t="str">
            <v>3</v>
          </cell>
        </row>
        <row r="215">
          <cell r="A215" t="str">
            <v>CLLD_16_02_091-2017-0-0</v>
          </cell>
          <cell r="B215" t="str">
            <v>CLLD_16_02_091-2017</v>
          </cell>
          <cell r="C215" t="str">
            <v>022/06_16_076/CLLD_16_02_091</v>
          </cell>
          <cell r="D215" t="str">
            <v>3</v>
          </cell>
        </row>
        <row r="216">
          <cell r="A216" t="str">
            <v>CLLD_16_02_091-2017-0-0</v>
          </cell>
          <cell r="B216" t="str">
            <v>CLLD_16_02_091-2017</v>
          </cell>
          <cell r="C216" t="str">
            <v>068/06_16_075/CLLD_16_02_091</v>
          </cell>
          <cell r="D216" t="str">
            <v>1</v>
          </cell>
        </row>
        <row r="217">
          <cell r="A217" t="str">
            <v>CLLD_16_02_091-2017-1-074/06_16_038/CLLD_16_02_091</v>
          </cell>
          <cell r="B217" t="str">
            <v>CLLD_16_02_091-2017</v>
          </cell>
          <cell r="C217" t="str">
            <v>074/06_16_038/CLLD_16_02_091</v>
          </cell>
          <cell r="D217" t="str">
            <v>2</v>
          </cell>
        </row>
        <row r="218">
          <cell r="A218" t="str">
            <v>CLLD_15_01_275-2017-1-006/06_16_074/CLLD_15_01_275</v>
          </cell>
          <cell r="B218" t="str">
            <v>CLLD_15_01_275-2017</v>
          </cell>
          <cell r="C218" t="str">
            <v>006/06_16_074/CLLD_15_01_275</v>
          </cell>
          <cell r="D218" t="str">
            <v>5</v>
          </cell>
        </row>
        <row r="219">
          <cell r="A219" t="str">
            <v>CLLD_15_01_275-2017-0-0</v>
          </cell>
          <cell r="B219" t="str">
            <v>CLLD_15_01_275-2017</v>
          </cell>
          <cell r="C219" t="str">
            <v>026/06_16_072/CLLD_15_01_275</v>
          </cell>
          <cell r="D219" t="str">
            <v>3</v>
          </cell>
        </row>
        <row r="220">
          <cell r="A220" t="str">
            <v>CLLD_15_01_275-2017-0-0</v>
          </cell>
          <cell r="B220" t="str">
            <v>CLLD_15_01_275-2017</v>
          </cell>
          <cell r="C220" t="str">
            <v>039/06_16_038/CLLD_15_01_275</v>
          </cell>
          <cell r="D220" t="str">
            <v>1</v>
          </cell>
        </row>
        <row r="221">
          <cell r="A221" t="str">
            <v>CLLD_15_01_275-2017-0-0</v>
          </cell>
          <cell r="B221" t="str">
            <v>CLLD_15_01_275-2017</v>
          </cell>
          <cell r="C221" t="str">
            <v>040/06_16_038/CLLD_15_01_275</v>
          </cell>
          <cell r="D221" t="str">
            <v>2</v>
          </cell>
        </row>
        <row r="222">
          <cell r="A222" t="str">
            <v>CLLD_15_01_036-2017-1-025/06_16_076/CLLD_15_01_036</v>
          </cell>
          <cell r="B222" t="str">
            <v>CLLD_15_01_036-2017</v>
          </cell>
          <cell r="C222" t="str">
            <v>025/06_16_076/CLLD_15_01_036</v>
          </cell>
          <cell r="D222" t="str">
            <v>4</v>
          </cell>
        </row>
        <row r="223">
          <cell r="A223" t="str">
            <v>CLLD_15_01_036-2017-0-0</v>
          </cell>
          <cell r="B223" t="str">
            <v>CLLD_15_01_036-2017</v>
          </cell>
          <cell r="C223" t="str">
            <v>046/06_16_072/CLLD_15_01_036</v>
          </cell>
          <cell r="D223" t="str">
            <v>3</v>
          </cell>
        </row>
        <row r="224">
          <cell r="A224" t="str">
            <v>CLLD_15_01_036-2017-0-0</v>
          </cell>
          <cell r="B224" t="str">
            <v>CLLD_15_01_036-2017</v>
          </cell>
          <cell r="C224" t="str">
            <v>069/06_16_038/CLLD_15_01_036</v>
          </cell>
          <cell r="D224" t="str">
            <v>1</v>
          </cell>
        </row>
        <row r="225">
          <cell r="A225" t="str">
            <v>CLLD_15_01_036-2017-0-0</v>
          </cell>
          <cell r="B225" t="str">
            <v>CLLD_15_01_036-2017</v>
          </cell>
          <cell r="C225" t="str">
            <v>071/06_16_075/CLLD_15_01_036</v>
          </cell>
          <cell r="D225" t="str">
            <v>2</v>
          </cell>
        </row>
        <row r="226">
          <cell r="A226" t="str">
            <v>CLLD_16_01_092-2017-1-015/06_16_073/CLLD_16_01_092</v>
          </cell>
          <cell r="B226" t="str">
            <v>CLLD_16_01_092-2017</v>
          </cell>
          <cell r="C226" t="str">
            <v>015/06_16_073/CLLD_16_01_092</v>
          </cell>
          <cell r="D226" t="str">
            <v>1</v>
          </cell>
        </row>
        <row r="227">
          <cell r="A227" t="str">
            <v>CLLD_16_01_092-2017-0-0</v>
          </cell>
          <cell r="B227" t="str">
            <v>CLLD_16_01_092-2017</v>
          </cell>
          <cell r="C227" t="str">
            <v>087/06_16_038/CLLD_16_01_092</v>
          </cell>
          <cell r="D227" t="str">
            <v>2</v>
          </cell>
        </row>
        <row r="228">
          <cell r="A228" t="str">
            <v>CLLD_16_02_110-2017-1-017/06_16_073/CLLD_16_02_110</v>
          </cell>
          <cell r="B228" t="str">
            <v>CLLD_16_02_110-2017</v>
          </cell>
          <cell r="C228" t="str">
            <v>017/06_16_073/CLLD_16_02_110</v>
          </cell>
          <cell r="D228" t="str">
            <v>1</v>
          </cell>
        </row>
        <row r="229">
          <cell r="A229" t="str">
            <v>CLLD_16_02_110-2017-0-0</v>
          </cell>
          <cell r="B229" t="str">
            <v>CLLD_16_02_110-2017</v>
          </cell>
          <cell r="C229" t="str">
            <v>070/06_16_075/CLLD_16_02_110</v>
          </cell>
          <cell r="D229" t="str">
            <v>2</v>
          </cell>
        </row>
        <row r="230">
          <cell r="A230" t="str">
            <v>CLLD_16_02_110-2017-0-0</v>
          </cell>
          <cell r="B230" t="str">
            <v>CLLD_16_02_110-2017</v>
          </cell>
          <cell r="C230" t="str">
            <v>100/06_16_075/CLLD_16_02_110</v>
          </cell>
          <cell r="D230" t="str">
            <v>3</v>
          </cell>
        </row>
        <row r="231">
          <cell r="A231" t="str">
            <v>CLLD_16_02_110-2017-1-119/06_16_038/CLLD_16_02_110</v>
          </cell>
          <cell r="B231" t="str">
            <v>CLLD_16_02_110-2017</v>
          </cell>
          <cell r="C231" t="str">
            <v>119/06_16_038/CLLD_16_02_110</v>
          </cell>
          <cell r="D231" t="str">
            <v>4</v>
          </cell>
        </row>
        <row r="232">
          <cell r="A232" t="str">
            <v>CLLD_16_01_131-2017-1-082/06_16_075/CLLD_16_01_131</v>
          </cell>
          <cell r="B232" t="str">
            <v>CLLD_16_01_131-2017</v>
          </cell>
          <cell r="C232" t="str">
            <v>082/06_16_075/CLLD_16_01_131</v>
          </cell>
          <cell r="D232" t="str">
            <v>1</v>
          </cell>
        </row>
        <row r="233">
          <cell r="A233" t="str">
            <v>CLLD_16_01_057-2017-1-075/06_16_038/CLLD_16_01_057</v>
          </cell>
          <cell r="B233" t="str">
            <v>CLLD_16_01_057-2017</v>
          </cell>
          <cell r="C233" t="str">
            <v>075/06_16_038/CLLD_16_01_057</v>
          </cell>
          <cell r="D233" t="str">
            <v>1</v>
          </cell>
        </row>
        <row r="234">
          <cell r="A234" t="str">
            <v>CLLD_16_01_053-2017-1-027/06_16_076/CLLD_16_01_053</v>
          </cell>
          <cell r="B234" t="str">
            <v>CLLD_16_01_053-2017</v>
          </cell>
          <cell r="C234" t="str">
            <v>027/06_16_076/CLLD_16_01_053</v>
          </cell>
          <cell r="D234" t="str">
            <v>3</v>
          </cell>
        </row>
        <row r="235">
          <cell r="A235" t="str">
            <v>CLLD_16_01_053-2017-0-0</v>
          </cell>
          <cell r="B235" t="str">
            <v>CLLD_16_01_053-2017</v>
          </cell>
          <cell r="C235" t="str">
            <v>051/06_16_072/CLLD_16_01_053</v>
          </cell>
          <cell r="D235" t="str">
            <v>2</v>
          </cell>
        </row>
        <row r="236">
          <cell r="A236" t="str">
            <v>CLLD_16_01_053-2017-0-0</v>
          </cell>
          <cell r="B236" t="str">
            <v>CLLD_16_01_053-2017</v>
          </cell>
          <cell r="C236" t="str">
            <v>078/06_16_075/CLLD_16_01_053</v>
          </cell>
          <cell r="D236" t="str">
            <v>4</v>
          </cell>
        </row>
        <row r="237">
          <cell r="A237" t="str">
            <v>CLLD_16_01_053-2017-0-0</v>
          </cell>
          <cell r="B237" t="str">
            <v>CLLD_16_01_053-2017</v>
          </cell>
          <cell r="C237" t="str">
            <v>090/06_16_038/CLLD_16_01_053</v>
          </cell>
          <cell r="D237" t="str">
            <v>1</v>
          </cell>
        </row>
        <row r="238">
          <cell r="A238" t="str">
            <v>CLLD_15_01_261-2017-1-060/06_16_038/CLLD_15_01_261</v>
          </cell>
          <cell r="B238" t="str">
            <v>CLLD_15_01_261-2017</v>
          </cell>
          <cell r="C238" t="str">
            <v>060/06_16_038/CLLD_15_01_261</v>
          </cell>
          <cell r="D238" t="str">
            <v>1</v>
          </cell>
        </row>
        <row r="239">
          <cell r="A239" t="str">
            <v>CLLD_15_01_279-2017-0-0</v>
          </cell>
          <cell r="B239" t="str">
            <v>CLLD_15_01_279-2017</v>
          </cell>
          <cell r="C239" t="str">
            <v>060/06_16_072/CLLD_15_01_279</v>
          </cell>
          <cell r="D239" t="str">
            <v>3</v>
          </cell>
        </row>
        <row r="240">
          <cell r="A240" t="str">
            <v>CLLD_15_01_279-2017-1-075/06_16_072/CLLD_15_01_279</v>
          </cell>
          <cell r="B240" t="str">
            <v>CLLD_15_01_279-2017</v>
          </cell>
          <cell r="C240" t="str">
            <v>075/06_16_072/CLLD_15_01_279</v>
          </cell>
          <cell r="D240" t="str">
            <v>4</v>
          </cell>
        </row>
        <row r="241">
          <cell r="A241" t="str">
            <v>CLLD_15_01_279-2017-0-0</v>
          </cell>
          <cell r="B241" t="str">
            <v>CLLD_15_01_279-2017</v>
          </cell>
          <cell r="C241" t="str">
            <v>091/06_16_075/CLLD_15_01_279</v>
          </cell>
          <cell r="D241" t="str">
            <v>1</v>
          </cell>
        </row>
        <row r="242">
          <cell r="A242" t="str">
            <v>CLLD_15_01_279-2017-0-0</v>
          </cell>
          <cell r="B242" t="str">
            <v>CLLD_15_01_279-2017</v>
          </cell>
          <cell r="C242" t="str">
            <v>105/06_16_038/CLLD_15_01_279</v>
          </cell>
          <cell r="D242" t="str">
            <v>2</v>
          </cell>
        </row>
        <row r="243">
          <cell r="A243" t="str">
            <v>CLLD_15_01_071-2018-0-0</v>
          </cell>
          <cell r="B243" t="str">
            <v>CLLD_15_01_071-2018</v>
          </cell>
          <cell r="C243" t="str">
            <v>069/06_16_076/CLLD_15_01_071</v>
          </cell>
          <cell r="D243" t="str">
            <v>10</v>
          </cell>
        </row>
        <row r="244">
          <cell r="A244" t="str">
            <v>CLLD_15_01_071-2018-1-097/06_16_075/CLLD_15_01_071</v>
          </cell>
          <cell r="B244" t="str">
            <v>CLLD_15_01_071-2018</v>
          </cell>
          <cell r="C244" t="str">
            <v>097/06_16_075/CLLD_15_01_071</v>
          </cell>
          <cell r="D244" t="str">
            <v>7</v>
          </cell>
        </row>
        <row r="245">
          <cell r="A245" t="str">
            <v>CLLD_15_01_071-2018-0-0</v>
          </cell>
          <cell r="B245" t="str">
            <v>CLLD_15_01_071-2018</v>
          </cell>
          <cell r="C245" t="str">
            <v>135/06_16_075/CLLD_15_01_071</v>
          </cell>
          <cell r="D245" t="str">
            <v>8</v>
          </cell>
        </row>
        <row r="246">
          <cell r="A246" t="str">
            <v>CLLD_16_02_033-2017-0-0</v>
          </cell>
          <cell r="B246" t="str">
            <v>CLLD_16_02_033-2017</v>
          </cell>
          <cell r="C246" t="str">
            <v>057/06_16_072/CLLD_16_02_033</v>
          </cell>
          <cell r="D246" t="str">
            <v>1</v>
          </cell>
        </row>
        <row r="247">
          <cell r="A247" t="str">
            <v>CLLD_16_02_033-2017-1-087/06_16_075/CLLD_16_02_033</v>
          </cell>
          <cell r="B247" t="str">
            <v>CLLD_16_02_033-2017</v>
          </cell>
          <cell r="C247" t="str">
            <v>087/06_16_075/CLLD_16_02_033</v>
          </cell>
          <cell r="D247" t="str">
            <v>2</v>
          </cell>
        </row>
        <row r="248">
          <cell r="A248" t="str">
            <v>CLLD_16_01_100-2017-1-019/06_16_073/CLLD_16_01_100</v>
          </cell>
          <cell r="B248" t="str">
            <v>CLLD_16_01_100-2017</v>
          </cell>
          <cell r="C248" t="str">
            <v>019/06_16_073/CLLD_16_01_100</v>
          </cell>
          <cell r="D248" t="str">
            <v>1</v>
          </cell>
        </row>
        <row r="249">
          <cell r="A249" t="str">
            <v>CLLD_16_01_100-2017-0-0</v>
          </cell>
          <cell r="B249" t="str">
            <v>CLLD_16_01_100-2017</v>
          </cell>
          <cell r="C249" t="str">
            <v>075/06_16_075/CLLD_16_01_100</v>
          </cell>
          <cell r="D249" t="str">
            <v>4</v>
          </cell>
        </row>
        <row r="250">
          <cell r="A250" t="str">
            <v>CLLD_16_01_100-2017-0-0</v>
          </cell>
          <cell r="B250" t="str">
            <v>CLLD_16_01_100-2017</v>
          </cell>
          <cell r="C250" t="str">
            <v>080/06_16_038/CLLD_16_01_100</v>
          </cell>
          <cell r="D250" t="str">
            <v>5</v>
          </cell>
        </row>
        <row r="251">
          <cell r="A251" t="str">
            <v>CLLD_16_02_057-2017-1-081/06_16_075/CLLD_16_02_057</v>
          </cell>
          <cell r="B251" t="str">
            <v>CLLD_16_02_057-2017</v>
          </cell>
          <cell r="C251" t="str">
            <v>081/06_16_075/CLLD_16_02_057</v>
          </cell>
          <cell r="D251" t="str">
            <v>2</v>
          </cell>
        </row>
        <row r="252">
          <cell r="A252" t="str">
            <v>CLLD_16_02_057-2017-0-0</v>
          </cell>
          <cell r="B252" t="str">
            <v>CLLD_16_02_057-2017</v>
          </cell>
          <cell r="C252" t="str">
            <v>088/06_16_038/CLLD_16_02_057</v>
          </cell>
          <cell r="D252" t="str">
            <v>1</v>
          </cell>
        </row>
        <row r="253">
          <cell r="A253" t="str">
            <v>CLLD_16_01_170-2017-0-0</v>
          </cell>
          <cell r="B253" t="str">
            <v>CLLD_16_01_170-2017</v>
          </cell>
          <cell r="C253" t="str">
            <v>085/06_16_075/CLLD_16_01_170</v>
          </cell>
          <cell r="D253" t="str">
            <v>2</v>
          </cell>
        </row>
        <row r="254">
          <cell r="A254" t="str">
            <v>CLLD_16_01_170-2017-1-094/06_16_038/CLLD_16_01_170</v>
          </cell>
          <cell r="B254" t="str">
            <v>CLLD_16_01_170-2017</v>
          </cell>
          <cell r="C254" t="str">
            <v>094/06_16_038/CLLD_16_01_170</v>
          </cell>
          <cell r="D254" t="str">
            <v>1</v>
          </cell>
        </row>
        <row r="255">
          <cell r="A255" t="str">
            <v>CLLD_16_01_086-2017-1-016/06_16_073/CLLD_16_01_086</v>
          </cell>
          <cell r="B255" t="str">
            <v>CLLD_16_01_086-2017</v>
          </cell>
          <cell r="C255" t="str">
            <v>016/06_16_073/CLLD_16_01_086</v>
          </cell>
          <cell r="D255" t="str">
            <v>1</v>
          </cell>
        </row>
        <row r="256">
          <cell r="A256" t="str">
            <v>CLLD_16_02_106-2017-0-0</v>
          </cell>
          <cell r="B256" t="str">
            <v>CLLD_16_02_106-2017</v>
          </cell>
          <cell r="C256" t="str">
            <v>022/06_16_073/CLLD_16_02_106</v>
          </cell>
          <cell r="D256" t="str">
            <v>1</v>
          </cell>
        </row>
        <row r="257">
          <cell r="A257" t="str">
            <v>CLLD_16_02_106-2017-0-0</v>
          </cell>
          <cell r="B257" t="str">
            <v>CLLD_16_02_106-2017</v>
          </cell>
          <cell r="C257" t="str">
            <v>031/06_16_076/CLLD_16_02_106</v>
          </cell>
          <cell r="D257" t="str">
            <v>4</v>
          </cell>
        </row>
        <row r="258">
          <cell r="A258" t="str">
            <v>CLLD_16_02_106-2017-0-0</v>
          </cell>
          <cell r="B258" t="str">
            <v>CLLD_16_02_106-2017</v>
          </cell>
          <cell r="C258" t="str">
            <v>032/06_16_076/CLLD_16_02_106</v>
          </cell>
          <cell r="D258" t="str">
            <v>5</v>
          </cell>
        </row>
        <row r="259">
          <cell r="A259" t="str">
            <v>CLLD_16_02_106-2017-1-100/06_16_038/CLLD_16_02_106</v>
          </cell>
          <cell r="B259" t="str">
            <v>CLLD_16_02_106-2017</v>
          </cell>
          <cell r="C259" t="str">
            <v>100/06_16_038/CLLD_16_02_106</v>
          </cell>
          <cell r="D259" t="str">
            <v>2</v>
          </cell>
        </row>
        <row r="260">
          <cell r="A260" t="str">
            <v>CLLD_16_02_106-2017-0-0</v>
          </cell>
          <cell r="B260" t="str">
            <v>CLLD_16_02_106-2017</v>
          </cell>
          <cell r="C260" t="str">
            <v>101/06_16_038/CLLD_16_02_106</v>
          </cell>
          <cell r="D260" t="str">
            <v>3</v>
          </cell>
        </row>
        <row r="261">
          <cell r="A261" t="str">
            <v>CLLD_15_01_264-2017-1-071/06_16_072/CLLD_15_01_264</v>
          </cell>
          <cell r="B261" t="str">
            <v>CLLD_15_01_264-2017</v>
          </cell>
          <cell r="C261" t="str">
            <v>071/06_16_072/CLLD_15_01_264</v>
          </cell>
          <cell r="D261" t="str">
            <v>2</v>
          </cell>
        </row>
        <row r="262">
          <cell r="A262" t="str">
            <v>CLLD_15_01_264-2017-0-0</v>
          </cell>
          <cell r="B262" t="str">
            <v>CLLD_15_01_264-2017</v>
          </cell>
          <cell r="C262" t="str">
            <v>086/06_16_075/CLLD_15_01_264</v>
          </cell>
          <cell r="D262" t="str">
            <v>1</v>
          </cell>
        </row>
        <row r="263">
          <cell r="A263" t="str">
            <v>CLLD_16_01_128-2017-0-0</v>
          </cell>
          <cell r="B263" t="str">
            <v>CLLD_16_01_128-2017</v>
          </cell>
          <cell r="C263" t="str">
            <v>024/06_16_076/CLLD_16_01_128</v>
          </cell>
          <cell r="D263" t="str">
            <v>3</v>
          </cell>
        </row>
        <row r="264">
          <cell r="A264" t="str">
            <v>CLLD_16_01_128-2017-0-0</v>
          </cell>
          <cell r="B264" t="str">
            <v>CLLD_16_01_128-2017</v>
          </cell>
          <cell r="C264" t="str">
            <v>028/06_16_074/CLLD_16_01_128</v>
          </cell>
          <cell r="D264" t="str">
            <v>6</v>
          </cell>
        </row>
        <row r="265">
          <cell r="A265" t="str">
            <v>CLLD_16_01_128-2017-0-0</v>
          </cell>
          <cell r="B265" t="str">
            <v>CLLD_16_01_128-2017</v>
          </cell>
          <cell r="C265" t="str">
            <v>068/06_16_072/CLLD_16_01_128</v>
          </cell>
          <cell r="D265" t="str">
            <v>5</v>
          </cell>
        </row>
        <row r="266">
          <cell r="A266" t="str">
            <v>CLLD_16_01_128-2017-0-0</v>
          </cell>
          <cell r="B266" t="str">
            <v>CLLD_16_01_128-2017</v>
          </cell>
          <cell r="C266" t="str">
            <v>069/06_16_072/CLLD_16_01_128</v>
          </cell>
          <cell r="D266" t="str">
            <v>4</v>
          </cell>
        </row>
        <row r="267">
          <cell r="A267" t="str">
            <v>CLLD_16_01_128-2017-1-078/06_16_038/CLLD_16_01_128</v>
          </cell>
          <cell r="B267" t="str">
            <v>CLLD_16_01_128-2017</v>
          </cell>
          <cell r="C267" t="str">
            <v>078/06_16_038/CLLD_16_01_128</v>
          </cell>
          <cell r="D267" t="str">
            <v>1</v>
          </cell>
        </row>
        <row r="268">
          <cell r="A268" t="str">
            <v>CLLD_16_01_128-2017-0-0</v>
          </cell>
          <cell r="B268" t="str">
            <v>CLLD_16_01_128-2017</v>
          </cell>
          <cell r="C268" t="str">
            <v>079/06_16_038/CLLD_16_01_128</v>
          </cell>
          <cell r="D268" t="str">
            <v>2</v>
          </cell>
        </row>
        <row r="269">
          <cell r="A269" t="str">
            <v>CLLD_16_01_128-2017-0-0</v>
          </cell>
          <cell r="B269" t="str">
            <v>CLLD_16_01_128-2017</v>
          </cell>
          <cell r="C269" t="str">
            <v>101/06_16_075/CLLD_16_01_128</v>
          </cell>
          <cell r="D269" t="str">
            <v>7</v>
          </cell>
        </row>
        <row r="270">
          <cell r="A270" t="str">
            <v>CLLD_16_02_004-2017-0-0</v>
          </cell>
          <cell r="B270" t="str">
            <v>CLLD_16_02_004-2017</v>
          </cell>
          <cell r="C270" t="str">
            <v>018/06_16_076/CLLD_16_02_004</v>
          </cell>
          <cell r="D270" t="str">
            <v>3</v>
          </cell>
        </row>
        <row r="271">
          <cell r="A271" t="str">
            <v>CLLD_16_02_004-2017-0-0</v>
          </cell>
          <cell r="B271" t="str">
            <v>CLLD_16_02_004-2017</v>
          </cell>
          <cell r="C271" t="str">
            <v>037/06_16_072/CLLD_16_02_004</v>
          </cell>
          <cell r="D271" t="str">
            <v>2</v>
          </cell>
        </row>
        <row r="272">
          <cell r="A272" t="str">
            <v>CLLD_16_02_004-2017-1-060/06_16_075/CLLD_16_02_004</v>
          </cell>
          <cell r="B272" t="str">
            <v>CLLD_16_02_004-2017</v>
          </cell>
          <cell r="C272" t="str">
            <v>060/06_16_075/CLLD_16_02_004</v>
          </cell>
          <cell r="D272" t="str">
            <v>1</v>
          </cell>
        </row>
        <row r="273">
          <cell r="A273" t="str">
            <v>CLLD_16_01_088-2017-1-123/06_16_038/CLLD_16_01_088</v>
          </cell>
          <cell r="B273" t="str">
            <v>CLLD_16_01_088-2017</v>
          </cell>
          <cell r="C273" t="str">
            <v>123/06_16_038/CLLD_16_01_088</v>
          </cell>
          <cell r="D273" t="str">
            <v>1</v>
          </cell>
        </row>
        <row r="274">
          <cell r="A274" t="str">
            <v>CLLD_16_01_110-2017-1-096/06_16_075/CLLD_16_01_110</v>
          </cell>
          <cell r="B274" t="str">
            <v>CLLD_16_01_110-2017</v>
          </cell>
          <cell r="C274" t="str">
            <v>096/06_16_075/CLLD_16_01_110</v>
          </cell>
          <cell r="D274" t="str">
            <v>2</v>
          </cell>
        </row>
        <row r="275">
          <cell r="A275" t="str">
            <v>CLLD_16_01_110-2017-0-0</v>
          </cell>
          <cell r="B275" t="str">
            <v>CLLD_16_01_110-2017</v>
          </cell>
          <cell r="C275" t="str">
            <v>110/06_16_038/CLLD_16_01_110</v>
          </cell>
          <cell r="D275" t="str">
            <v>1</v>
          </cell>
        </row>
        <row r="276">
          <cell r="A276" t="str">
            <v>CLLD_16_01_029-2017-1-082/06_16_038/CLLD_16_01_029</v>
          </cell>
          <cell r="B276" t="str">
            <v>CLLD_16_01_029-2017</v>
          </cell>
          <cell r="C276" t="str">
            <v>082/06_16_038/CLLD_16_01_029</v>
          </cell>
          <cell r="D276" t="str">
            <v>1</v>
          </cell>
        </row>
        <row r="277">
          <cell r="A277" t="str">
            <v>CLLD_16_01_036-2017-1-058/06_16_072/CLLD_16_01_036</v>
          </cell>
          <cell r="B277" t="str">
            <v>CLLD_16_01_036-2017</v>
          </cell>
          <cell r="C277" t="str">
            <v>058/06_16_072/CLLD_16_01_036</v>
          </cell>
          <cell r="D277" t="str">
            <v>1</v>
          </cell>
        </row>
        <row r="278">
          <cell r="A278" t="str">
            <v>CLLD_16_01_130-2018-0-0</v>
          </cell>
          <cell r="B278" t="str">
            <v>CLLD_16_01_130-2018</v>
          </cell>
          <cell r="C278" t="str">
            <v>060/06_16_076/CLLD_16_01_130</v>
          </cell>
          <cell r="D278" t="str">
            <v>4</v>
          </cell>
        </row>
        <row r="279">
          <cell r="A279" t="str">
            <v>CLLD_16_01_130-2018-0-0</v>
          </cell>
          <cell r="B279" t="str">
            <v>CLLD_16_01_130-2018</v>
          </cell>
          <cell r="C279" t="str">
            <v>098/06_16_072/CLLD_16_01_130</v>
          </cell>
          <cell r="D279" t="str">
            <v>3</v>
          </cell>
        </row>
        <row r="280">
          <cell r="A280" t="str">
            <v>CLLD_16_01_130-2018-1-114/06_16_038/CLLD_16_01_130</v>
          </cell>
          <cell r="B280" t="str">
            <v>CLLD_16_01_130-2018</v>
          </cell>
          <cell r="C280" t="str">
            <v>114/06_16_038/CLLD_16_01_130</v>
          </cell>
          <cell r="D280" t="str">
            <v>1</v>
          </cell>
        </row>
        <row r="281">
          <cell r="A281" t="str">
            <v>CLLD_16_01_130-2018-0-0</v>
          </cell>
          <cell r="B281" t="str">
            <v>CLLD_16_01_130-2018</v>
          </cell>
          <cell r="C281" t="str">
            <v>120/06_16_075/CLLD_16_01_130</v>
          </cell>
          <cell r="D281" t="str">
            <v>2</v>
          </cell>
        </row>
        <row r="282">
          <cell r="A282" t="str">
            <v>CLLD_16_01_118-2017-0-0</v>
          </cell>
          <cell r="B282" t="str">
            <v>CLLD_16_01_118-2017</v>
          </cell>
          <cell r="C282" t="str">
            <v>093/06_16_075/CLLD_16_01_118</v>
          </cell>
          <cell r="D282" t="str">
            <v>1</v>
          </cell>
        </row>
        <row r="283">
          <cell r="A283" t="str">
            <v>CLLD_16_01_118-2017-1-112/06_16_038/CLLD_16_01_118</v>
          </cell>
          <cell r="B283" t="str">
            <v>CLLD_16_01_118-2017</v>
          </cell>
          <cell r="C283" t="str">
            <v>112/06_16_038/CLLD_16_01_118</v>
          </cell>
          <cell r="D283" t="str">
            <v>2</v>
          </cell>
        </row>
        <row r="284">
          <cell r="A284" t="str">
            <v>CLLD_15_01_146-2017-1-062/06_16_072/CLLD_15_01_146</v>
          </cell>
          <cell r="B284" t="str">
            <v>CLLD_15_01_146-2017</v>
          </cell>
          <cell r="C284" t="str">
            <v>062/06_16_072/CLLD_15_01_146</v>
          </cell>
          <cell r="D284" t="str">
            <v>1</v>
          </cell>
        </row>
        <row r="285">
          <cell r="A285" t="str">
            <v>CLLD_16_01_145-2018-0-0</v>
          </cell>
          <cell r="B285" t="str">
            <v>CLLD_16_01_145-2018</v>
          </cell>
          <cell r="C285" t="str">
            <v>049/06_16_074/CLLD_16_01_145</v>
          </cell>
          <cell r="D285" t="str">
            <v>7</v>
          </cell>
        </row>
        <row r="286">
          <cell r="A286" t="str">
            <v>CLLD_16_01_145-2018-0-0</v>
          </cell>
          <cell r="B286" t="str">
            <v>CLLD_16_01_145-2018</v>
          </cell>
          <cell r="C286" t="str">
            <v>075/06_16_074/CLLD_16_01_145</v>
          </cell>
          <cell r="D286" t="str">
            <v>10</v>
          </cell>
        </row>
        <row r="287">
          <cell r="A287" t="str">
            <v>CLLD_16_01_145-2018-1-081/06_16_072/CLLD_16_01_145</v>
          </cell>
          <cell r="B287" t="str">
            <v>CLLD_16_01_145-2018</v>
          </cell>
          <cell r="C287" t="str">
            <v>081/06_16_072/CLLD_16_01_145</v>
          </cell>
          <cell r="D287" t="str">
            <v>4</v>
          </cell>
        </row>
        <row r="288">
          <cell r="A288" t="str">
            <v>CLLD_16_01_145-2018-0-0</v>
          </cell>
          <cell r="B288" t="str">
            <v>CLLD_16_01_145-2018</v>
          </cell>
          <cell r="C288" t="str">
            <v>144/06_16_072/CLLD_16_01_145</v>
          </cell>
          <cell r="D288" t="str">
            <v>9</v>
          </cell>
        </row>
        <row r="289">
          <cell r="A289" t="str">
            <v>CLLD_16_01_145-2018-0-0</v>
          </cell>
          <cell r="B289" t="str">
            <v>CLLD_16_01_145-2018</v>
          </cell>
          <cell r="C289" t="str">
            <v>209/06_16_075/CLLD_16_01_145</v>
          </cell>
          <cell r="D289" t="str">
            <v>8</v>
          </cell>
        </row>
        <row r="290">
          <cell r="A290" t="str">
            <v>CLLD_15_01_064-2018-0-0</v>
          </cell>
          <cell r="B290" t="str">
            <v>CLLD_15_01_064-2018</v>
          </cell>
          <cell r="C290" t="str">
            <v>024/06_16_074/CLLD_15_01_064</v>
          </cell>
          <cell r="D290" t="str">
            <v>11</v>
          </cell>
        </row>
        <row r="291">
          <cell r="A291" t="str">
            <v>CLLD_15_01_064-2018-0-0</v>
          </cell>
          <cell r="B291" t="str">
            <v>CLLD_15_01_064-2018</v>
          </cell>
          <cell r="C291" t="str">
            <v>033/06_16_076/CLLD_15_01_064</v>
          </cell>
          <cell r="D291" t="str">
            <v>9</v>
          </cell>
        </row>
        <row r="292">
          <cell r="A292" t="str">
            <v>CLLD_15_01_064-2018-0-0</v>
          </cell>
          <cell r="B292" t="str">
            <v>CLLD_15_01_064-2018</v>
          </cell>
          <cell r="C292" t="str">
            <v>059/06_16_072/CLLD_15_01_064</v>
          </cell>
          <cell r="D292" t="str">
            <v>10</v>
          </cell>
        </row>
        <row r="293">
          <cell r="A293" t="str">
            <v>CLLD_15_01_064-2018-1-103/06_16_038/CLLD_15_01_064</v>
          </cell>
          <cell r="B293" t="str">
            <v>CLLD_15_01_064-2018</v>
          </cell>
          <cell r="C293" t="str">
            <v>103/06_16_038/CLLD_15_01_064</v>
          </cell>
          <cell r="D293" t="str">
            <v>8</v>
          </cell>
        </row>
        <row r="294">
          <cell r="A294" t="str">
            <v>CLLD_15_01_258-2018-1-085/06_16_072/CLLD_15_01_258</v>
          </cell>
          <cell r="B294" t="str">
            <v>CLLD_15_01_258-2018</v>
          </cell>
          <cell r="C294" t="str">
            <v>085/06_16_072/CLLD_15_01_258</v>
          </cell>
          <cell r="D294" t="str">
            <v>6</v>
          </cell>
        </row>
        <row r="295">
          <cell r="A295" t="str">
            <v>CLLD_15_01_258-2018-0-0</v>
          </cell>
          <cell r="B295" t="str">
            <v>CLLD_15_01_258-2018</v>
          </cell>
          <cell r="C295" t="str">
            <v>163/06_16_038/CLLD_15_01_258</v>
          </cell>
          <cell r="D295" t="str">
            <v>9</v>
          </cell>
        </row>
        <row r="296">
          <cell r="A296" t="str">
            <v>CLLD_15_01_258-2018-0-0</v>
          </cell>
          <cell r="B296" t="str">
            <v>CLLD_15_01_258-2018</v>
          </cell>
          <cell r="C296" t="str">
            <v>176/06_16_075/CLLD_15_01_258</v>
          </cell>
          <cell r="D296" t="str">
            <v>10</v>
          </cell>
        </row>
        <row r="297">
          <cell r="A297" t="str">
            <v>CLLD_16_01_028-2018-1-040/06_16_076/CLLD_16_01_028</v>
          </cell>
          <cell r="B297" t="str">
            <v>CLLD_16_01_028-2018</v>
          </cell>
          <cell r="C297" t="str">
            <v>040/06_16_076/CLLD_16_01_028</v>
          </cell>
          <cell r="D297" t="str">
            <v>6</v>
          </cell>
        </row>
        <row r="298">
          <cell r="A298" t="str">
            <v>CLLD_16_01_028-2018-0-0</v>
          </cell>
          <cell r="B298" t="str">
            <v>CLLD_16_01_028-2018</v>
          </cell>
          <cell r="C298" t="str">
            <v>129/06_16_038/CLLD_16_01_028</v>
          </cell>
          <cell r="D298" t="str">
            <v>5</v>
          </cell>
        </row>
        <row r="299">
          <cell r="A299" t="str">
            <v>CLLD_16_01_028-2018-0-0</v>
          </cell>
          <cell r="B299" t="str">
            <v>CLLD_16_01_028-2018</v>
          </cell>
          <cell r="C299" t="str">
            <v>137/06_16_075/CLLD_16_01_028</v>
          </cell>
          <cell r="D299" t="str">
            <v>8</v>
          </cell>
        </row>
        <row r="300">
          <cell r="A300" t="str">
            <v>CLLD_16_01_028-2018-0-0</v>
          </cell>
          <cell r="B300" t="str">
            <v>CLLD_16_01_028-2018</v>
          </cell>
          <cell r="C300" t="str">
            <v>182/06_16_075/CLLD_16_01_028</v>
          </cell>
          <cell r="D300" t="str">
            <v>9</v>
          </cell>
        </row>
        <row r="301">
          <cell r="A301" t="str">
            <v>CLLD_16_01_028-2018-0-0</v>
          </cell>
          <cell r="B301" t="str">
            <v>CLLD_16_01_028-2018</v>
          </cell>
          <cell r="C301" t="str">
            <v>183/06_16_038/CLLD_16_01_028</v>
          </cell>
          <cell r="D301" t="str">
            <v>10</v>
          </cell>
        </row>
        <row r="302">
          <cell r="A302" t="str">
            <v>CLLD_15_01_184-2018-1-039/06_16_076/CLLD_15_01_184</v>
          </cell>
          <cell r="B302" t="str">
            <v>CLLD_15_01_184-2018</v>
          </cell>
          <cell r="C302" t="str">
            <v>039/06_16_076/CLLD_15_01_184</v>
          </cell>
          <cell r="D302" t="str">
            <v>5</v>
          </cell>
        </row>
        <row r="303">
          <cell r="A303" t="str">
            <v>CLLD_15_01_184-2018-0-0</v>
          </cell>
          <cell r="B303" t="str">
            <v>CLLD_15_01_184-2018</v>
          </cell>
          <cell r="C303" t="str">
            <v>080/06_16_072/CLLD_15_01_184</v>
          </cell>
          <cell r="D303" t="str">
            <v>6</v>
          </cell>
        </row>
        <row r="304">
          <cell r="A304" t="str">
            <v>CLLD_15_01_184-2018-0-0</v>
          </cell>
          <cell r="B304" t="str">
            <v>CLLD_15_01_184-2018</v>
          </cell>
          <cell r="C304" t="str">
            <v>119/06_16_075/CLLD_15_01_184</v>
          </cell>
          <cell r="D304" t="str">
            <v>8</v>
          </cell>
        </row>
        <row r="305">
          <cell r="A305" t="str">
            <v>CLLD_15_01_184-2018-0-0</v>
          </cell>
          <cell r="B305" t="str">
            <v>CLLD_15_01_184-2018</v>
          </cell>
          <cell r="C305" t="str">
            <v>184/06_16_038/CLLD_15_01_184</v>
          </cell>
          <cell r="D305" t="str">
            <v>9</v>
          </cell>
        </row>
        <row r="306">
          <cell r="A306" t="str">
            <v>CLLD_16_01_098-2017-0-0</v>
          </cell>
          <cell r="B306" t="str">
            <v>CLLD_16_01_098-2017</v>
          </cell>
          <cell r="C306" t="str">
            <v>026/06_16_074/CLLD_16_01_098</v>
          </cell>
          <cell r="D306" t="str">
            <v>2</v>
          </cell>
        </row>
        <row r="307">
          <cell r="A307" t="str">
            <v>CLLD_16_01_098-2017-0-0</v>
          </cell>
          <cell r="B307" t="str">
            <v>CLLD_16_01_098-2017</v>
          </cell>
          <cell r="C307" t="str">
            <v>034/06_16_076/CLLD_16_01_098</v>
          </cell>
          <cell r="D307" t="str">
            <v>5</v>
          </cell>
        </row>
        <row r="308">
          <cell r="A308" t="str">
            <v>CLLD_16_01_098-2017-0-0</v>
          </cell>
          <cell r="B308" t="str">
            <v>CLLD_16_01_098-2017</v>
          </cell>
          <cell r="C308" t="str">
            <v>064/06_16_072/CLLD_16_01_098</v>
          </cell>
          <cell r="D308" t="str">
            <v>3</v>
          </cell>
        </row>
        <row r="309">
          <cell r="A309" t="str">
            <v>CLLD_16_01_098-2017-0-0</v>
          </cell>
          <cell r="B309" t="str">
            <v>CLLD_16_01_098-2017</v>
          </cell>
          <cell r="C309" t="str">
            <v>092/06_16_075/CLLD_16_01_098</v>
          </cell>
          <cell r="D309" t="str">
            <v>1</v>
          </cell>
        </row>
        <row r="310">
          <cell r="A310" t="str">
            <v>CLLD_16_01_098-2017-1-109/06_16_038/CLLD_16_01_098</v>
          </cell>
          <cell r="B310" t="str">
            <v>CLLD_16_01_098-2017</v>
          </cell>
          <cell r="C310" t="str">
            <v>109/06_16_038/CLLD_16_01_098</v>
          </cell>
          <cell r="D310" t="str">
            <v>4</v>
          </cell>
        </row>
        <row r="311">
          <cell r="A311" t="str">
            <v>CLLD_15_01_234-2018-1-032/06_16_074/CLLD_15_01_234</v>
          </cell>
          <cell r="B311" t="str">
            <v>CLLD_15_01_234-2018</v>
          </cell>
          <cell r="C311" t="str">
            <v>032/06_16_074/CLLD_15_01_234</v>
          </cell>
          <cell r="D311" t="str">
            <v>4</v>
          </cell>
        </row>
        <row r="312">
          <cell r="A312" t="str">
            <v>CLLD_15_01_234-2018-1-0</v>
          </cell>
          <cell r="B312" t="str">
            <v>CLLD_15_01_234-2018</v>
          </cell>
          <cell r="C312" t="str">
            <v>036/06_16_076/CLLD_15_01_234</v>
          </cell>
          <cell r="D312" t="str">
            <v>1</v>
          </cell>
        </row>
        <row r="313">
          <cell r="A313" t="str">
            <v>CLLD_15_01_234-2018-0-0</v>
          </cell>
          <cell r="B313" t="str">
            <v>CLLD_15_01_234-2018</v>
          </cell>
          <cell r="C313" t="str">
            <v>071/06_16_076/CLLD_15_01_234</v>
          </cell>
          <cell r="D313" t="str">
            <v>5</v>
          </cell>
        </row>
        <row r="314">
          <cell r="A314" t="str">
            <v>CLLD_15_01_234-2018-1-0</v>
          </cell>
          <cell r="B314" t="str">
            <v>CLLD_15_01_234-2018</v>
          </cell>
          <cell r="C314" t="str">
            <v>083/06_16_072/CLLD_15_01_234</v>
          </cell>
          <cell r="D314" t="str">
            <v>3</v>
          </cell>
        </row>
        <row r="315">
          <cell r="A315" t="str">
            <v>CLLD_15_01_234-2018-1-0</v>
          </cell>
          <cell r="B315" t="str">
            <v>CLLD_15_01_234-2018</v>
          </cell>
          <cell r="C315" t="str">
            <v>108/06_16_075/CLLD_15_01_234</v>
          </cell>
          <cell r="D315" t="str">
            <v>2</v>
          </cell>
        </row>
        <row r="316">
          <cell r="A316" t="str">
            <v>CLLD_15_01_234-2018-0-0</v>
          </cell>
          <cell r="B316" t="str">
            <v>CLLD_15_01_234-2018</v>
          </cell>
          <cell r="C316" t="str">
            <v>134/06_16_072/CLLD_15_01_234</v>
          </cell>
          <cell r="D316" t="str">
            <v>7</v>
          </cell>
        </row>
        <row r="317">
          <cell r="A317" t="str">
            <v>CLLD_15_01_234-2018-0-0</v>
          </cell>
          <cell r="B317" t="str">
            <v>CLLD_15_01_234-2018</v>
          </cell>
          <cell r="C317" t="str">
            <v>214/06_16_075/CLLD_15_01_234</v>
          </cell>
          <cell r="D317" t="str">
            <v>6</v>
          </cell>
        </row>
        <row r="318">
          <cell r="A318" t="str">
            <v>CLLD_15_01_146-2018-0-0</v>
          </cell>
          <cell r="B318" t="str">
            <v>CLLD_15_01_146-2018</v>
          </cell>
          <cell r="C318" t="str">
            <v>045/06_16_074/CLLD_15_01_146</v>
          </cell>
          <cell r="D318" t="str">
            <v>6</v>
          </cell>
        </row>
        <row r="319">
          <cell r="A319" t="str">
            <v>CLLD_15_01_146-2018-1-123/06_16_075/CLLD_15_01_146</v>
          </cell>
          <cell r="B319" t="str">
            <v>CLLD_15_01_146-2018</v>
          </cell>
          <cell r="C319" t="str">
            <v>123/06_16_075/CLLD_15_01_146</v>
          </cell>
          <cell r="D319" t="str">
            <v>3</v>
          </cell>
        </row>
        <row r="320">
          <cell r="A320" t="str">
            <v>CLLD_15_01_146-2018-0-0</v>
          </cell>
          <cell r="B320" t="str">
            <v>CLLD_15_01_146-2018</v>
          </cell>
          <cell r="C320" t="str">
            <v>139/06_16_038/CLLD_15_01_146</v>
          </cell>
          <cell r="D320" t="str">
            <v>5</v>
          </cell>
        </row>
        <row r="321">
          <cell r="A321" t="str">
            <v>CLLD_15_01_146-2018-0-0</v>
          </cell>
          <cell r="B321" t="str">
            <v>CLLD_15_01_146-2018</v>
          </cell>
          <cell r="C321" t="str">
            <v>139/06_16_075/CLLD_15_01_146</v>
          </cell>
          <cell r="D321" t="str">
            <v>4</v>
          </cell>
        </row>
        <row r="322">
          <cell r="A322" t="str">
            <v>CLLD_16_02_010-2018-1-082/06_16_072/CLLD_16_02_010</v>
          </cell>
          <cell r="B322" t="str">
            <v>CLLD_16_02_010-2018</v>
          </cell>
          <cell r="C322" t="str">
            <v>082/06_16_072/CLLD_16_02_010</v>
          </cell>
          <cell r="D322" t="str">
            <v>2</v>
          </cell>
        </row>
        <row r="323">
          <cell r="A323" t="str">
            <v>CLLD_16_02_010-2018-0-0</v>
          </cell>
          <cell r="B323" t="str">
            <v>CLLD_16_02_010-2018</v>
          </cell>
          <cell r="C323" t="str">
            <v>095/06_16_075/CLLD_16_02_010</v>
          </cell>
          <cell r="D323" t="str">
            <v>1</v>
          </cell>
        </row>
        <row r="324">
          <cell r="A324" t="str">
            <v>CLLD_15_01_006-2018-1-077/06_16_072/CLLD_15_01_006</v>
          </cell>
          <cell r="B324" t="str">
            <v>CLLD_15_01_006-2018</v>
          </cell>
          <cell r="C324" t="str">
            <v>077/06_16_072/CLLD_15_01_006</v>
          </cell>
          <cell r="D324" t="str">
            <v>2</v>
          </cell>
        </row>
        <row r="325">
          <cell r="A325" t="str">
            <v>CLLD_15_01_006-2018-0-0</v>
          </cell>
          <cell r="B325" t="str">
            <v>CLLD_15_01_006-2018</v>
          </cell>
          <cell r="C325" t="str">
            <v>078/06_16_072/CLLD_15_01_006</v>
          </cell>
          <cell r="D325" t="str">
            <v>3</v>
          </cell>
        </row>
        <row r="326">
          <cell r="A326" t="str">
            <v>CLLD_15_01_006-2018-0-0</v>
          </cell>
          <cell r="B326" t="str">
            <v>CLLD_15_01_006-2018</v>
          </cell>
          <cell r="C326" t="str">
            <v>114/06_16_075/CLLD_15_01_006</v>
          </cell>
          <cell r="D326" t="str">
            <v>4</v>
          </cell>
        </row>
        <row r="327">
          <cell r="A327" t="str">
            <v>CLLD_15_01_006-2018-0-0</v>
          </cell>
          <cell r="B327" t="str">
            <v>CLLD_15_01_006-2018</v>
          </cell>
          <cell r="C327" t="str">
            <v>126/06_16_038/CLLD_15_01_006</v>
          </cell>
          <cell r="D327" t="str">
            <v>1</v>
          </cell>
        </row>
        <row r="328">
          <cell r="A328" t="str">
            <v>CLLD_15_01_006-2018-0-0</v>
          </cell>
          <cell r="B328" t="str">
            <v>CLLD_15_01_006-2018</v>
          </cell>
          <cell r="C328" t="str">
            <v>133/06_16_038/CLLD_15_01_006</v>
          </cell>
          <cell r="D328" t="str">
            <v>5</v>
          </cell>
        </row>
        <row r="329">
          <cell r="A329" t="str">
            <v>CLLD_17_03_016-2018-0-0</v>
          </cell>
          <cell r="B329" t="str">
            <v>CLLD_17_03_016-2018</v>
          </cell>
          <cell r="C329" t="str">
            <v>033/06_16_073/CLLD_17_03_016</v>
          </cell>
          <cell r="D329" t="str">
            <v>6</v>
          </cell>
        </row>
        <row r="330">
          <cell r="A330" t="str">
            <v>CLLD_17_03_016-2018-1-038/06_16_076/CLLD_17_03_016</v>
          </cell>
          <cell r="B330" t="str">
            <v>CLLD_17_03_016-2018</v>
          </cell>
          <cell r="C330" t="str">
            <v>038/06_16_076/CLLD_17_03_016</v>
          </cell>
          <cell r="D330" t="str">
            <v>1</v>
          </cell>
        </row>
        <row r="331">
          <cell r="A331" t="str">
            <v>CLLD_17_03_016-2018-0-0</v>
          </cell>
          <cell r="B331" t="str">
            <v>CLLD_17_03_016-2018</v>
          </cell>
          <cell r="C331" t="str">
            <v>157/06_16_075/CLLD_17_03_016</v>
          </cell>
          <cell r="D331" t="str">
            <v>2</v>
          </cell>
        </row>
        <row r="332">
          <cell r="A332" t="str">
            <v>CLLD_17_03_016-2018-0-0</v>
          </cell>
          <cell r="B332" t="str">
            <v>CLLD_17_03_016-2018</v>
          </cell>
          <cell r="C332" t="str">
            <v>186/06_16_038/CLLD_17_03_016</v>
          </cell>
          <cell r="D332" t="str">
            <v>7</v>
          </cell>
        </row>
        <row r="333">
          <cell r="A333" t="str">
            <v>CLLD_16_02_053-2018-0-0</v>
          </cell>
          <cell r="B333" t="str">
            <v>CLLD_16_02_053-2018</v>
          </cell>
          <cell r="C333" t="str">
            <v>041/06_16_076/CLLD_16_02_053</v>
          </cell>
          <cell r="D333" t="str">
            <v>7</v>
          </cell>
        </row>
        <row r="334">
          <cell r="A334" t="str">
            <v>CLLD_16_02_053-2018-1-070/06_16_072/CLLD_16_02_053</v>
          </cell>
          <cell r="B334" t="str">
            <v>CLLD_16_02_053-2018</v>
          </cell>
          <cell r="C334" t="str">
            <v>070/06_16_072/CLLD_16_02_053</v>
          </cell>
          <cell r="D334" t="str">
            <v>1</v>
          </cell>
        </row>
        <row r="335">
          <cell r="A335" t="str">
            <v>CLLD_16_02_053-2018-0-0</v>
          </cell>
          <cell r="B335" t="str">
            <v>CLLD_16_02_053-2018</v>
          </cell>
          <cell r="C335" t="str">
            <v>125/06_16_075/CLLD_16_02_053</v>
          </cell>
          <cell r="D335" t="str">
            <v>3</v>
          </cell>
        </row>
        <row r="336">
          <cell r="A336" t="str">
            <v>CLLD_16_02_053-2018-0-0</v>
          </cell>
          <cell r="B336" t="str">
            <v>CLLD_16_02_053-2018</v>
          </cell>
          <cell r="C336" t="str">
            <v>126/06_16_075/CLLD_16_02_053</v>
          </cell>
          <cell r="D336" t="str">
            <v>2</v>
          </cell>
        </row>
        <row r="337">
          <cell r="A337" t="str">
            <v>CLLD_16_02_053-2018-0-0</v>
          </cell>
          <cell r="B337" t="str">
            <v>CLLD_16_02_053-2018</v>
          </cell>
          <cell r="C337" t="str">
            <v>157/06_16_072/CLLD_16_02_053</v>
          </cell>
          <cell r="D337" t="str">
            <v>15</v>
          </cell>
        </row>
        <row r="338">
          <cell r="A338" t="str">
            <v>CLLD_16_02_053-2018-0-0</v>
          </cell>
          <cell r="B338" t="str">
            <v>CLLD_16_02_053-2018</v>
          </cell>
          <cell r="C338" t="str">
            <v>185/06_16_075/CLLD_16_02_053</v>
          </cell>
          <cell r="D338" t="str">
            <v>11</v>
          </cell>
        </row>
        <row r="339">
          <cell r="A339" t="str">
            <v>CLLD_16_02_053-2018-1-234/06_16_075/CLLD_16_02_053</v>
          </cell>
          <cell r="B339" t="str">
            <v>CLLD_16_02_053-2018</v>
          </cell>
          <cell r="C339" t="str">
            <v>234/06_16_075/CLLD_16_02_053</v>
          </cell>
          <cell r="D339" t="str">
            <v>12</v>
          </cell>
        </row>
        <row r="340">
          <cell r="A340" t="str">
            <v>CLLD_16_02_053-2018-0-0</v>
          </cell>
          <cell r="B340" t="str">
            <v>CLLD_16_02_053-2018</v>
          </cell>
          <cell r="C340" t="str">
            <v>238/06_16_075/CLLD_16_02_053</v>
          </cell>
          <cell r="D340" t="str">
            <v>13</v>
          </cell>
        </row>
        <row r="341">
          <cell r="A341" t="str">
            <v>CLLD_16_01_091-2018-0-0</v>
          </cell>
          <cell r="B341" t="str">
            <v>CLLD_16_01_091-2018</v>
          </cell>
          <cell r="C341" t="str">
            <v>019/06_18_107/CLLD_16_01_091</v>
          </cell>
          <cell r="D341" t="str">
            <v>6</v>
          </cell>
        </row>
        <row r="342">
          <cell r="A342" t="str">
            <v>CLLD_16_01_091-2018-0-0</v>
          </cell>
          <cell r="B342" t="str">
            <v>CLLD_16_01_091-2018</v>
          </cell>
          <cell r="C342" t="str">
            <v>067/06_16_074/CLLD_16_01_091</v>
          </cell>
          <cell r="D342" t="str">
            <v>4</v>
          </cell>
        </row>
        <row r="343">
          <cell r="A343" t="str">
            <v>CLLD_16_01_091-2018-1-084/06_16_072/CLLD_16_01_091</v>
          </cell>
          <cell r="B343" t="str">
            <v>CLLD_16_01_091-2018</v>
          </cell>
          <cell r="C343" t="str">
            <v>084/06_16_072/CLLD_16_01_091</v>
          </cell>
          <cell r="D343" t="str">
            <v>2</v>
          </cell>
        </row>
        <row r="344">
          <cell r="A344" t="str">
            <v>CLLD_16_01_091-2018-0-0</v>
          </cell>
          <cell r="B344" t="str">
            <v>CLLD_16_01_091-2018</v>
          </cell>
          <cell r="C344" t="str">
            <v>130/06_16_038/CLLD_16_01_091</v>
          </cell>
          <cell r="D344" t="str">
            <v>1</v>
          </cell>
        </row>
        <row r="345">
          <cell r="A345" t="str">
            <v>CLLD_16_01_091-2018-0-0</v>
          </cell>
          <cell r="B345" t="str">
            <v>CLLD_16_01_091-2018</v>
          </cell>
          <cell r="C345" t="str">
            <v>152/06_16_072/CLLD_16_01_091</v>
          </cell>
          <cell r="D345" t="str">
            <v>5</v>
          </cell>
        </row>
        <row r="346">
          <cell r="A346" t="str">
            <v>CLLD_16_01_091-2018-0-0</v>
          </cell>
          <cell r="B346" t="str">
            <v>CLLD_16_01_091-2018</v>
          </cell>
          <cell r="C346" t="str">
            <v>211/06_16_075/CLLD_16_01_091</v>
          </cell>
          <cell r="D346" t="str">
            <v>3</v>
          </cell>
        </row>
        <row r="347">
          <cell r="A347" t="str">
            <v>CLLD_16_02_020-2018-0-0</v>
          </cell>
          <cell r="B347" t="str">
            <v>CLLD_16_02_020-2018</v>
          </cell>
          <cell r="C347" t="str">
            <v>073/06_16_076/CLLD_16_02_020</v>
          </cell>
          <cell r="D347" t="str">
            <v>3</v>
          </cell>
        </row>
        <row r="348">
          <cell r="A348" t="str">
            <v>CLLD_16_02_020-2018-0-0</v>
          </cell>
          <cell r="B348" t="str">
            <v>CLLD_16_02_020-2018</v>
          </cell>
          <cell r="C348" t="str">
            <v>129/06_16_075/CLLD_16_02_020</v>
          </cell>
          <cell r="D348" t="str">
            <v>2</v>
          </cell>
        </row>
        <row r="349">
          <cell r="A349" t="str">
            <v>CLLD_16_02_020-2018-1-131/06_16_038/CLLD_16_02_020</v>
          </cell>
          <cell r="B349" t="str">
            <v>CLLD_16_02_020-2018</v>
          </cell>
          <cell r="C349" t="str">
            <v>131/06_16_038/CLLD_16_02_020</v>
          </cell>
          <cell r="D349" t="str">
            <v>1</v>
          </cell>
        </row>
        <row r="350">
          <cell r="A350" t="str">
            <v>CLLD_16_02_020-2018-0-0</v>
          </cell>
          <cell r="B350" t="str">
            <v>CLLD_16_02_020-2018</v>
          </cell>
          <cell r="C350" t="str">
            <v>140/06_16_072/CLLD_16_02_020</v>
          </cell>
          <cell r="D350" t="str">
            <v>4</v>
          </cell>
        </row>
        <row r="351">
          <cell r="A351" t="str">
            <v>CLLD_15_01_262-2018-1-024/06_16_073/CLLD_15_01_262</v>
          </cell>
          <cell r="B351" t="str">
            <v>CLLD_15_01_262-2018</v>
          </cell>
          <cell r="C351" t="str">
            <v>024/06_16_073/CLLD_15_01_262</v>
          </cell>
          <cell r="D351" t="str">
            <v>2</v>
          </cell>
        </row>
        <row r="352">
          <cell r="A352" t="str">
            <v>CLLD_15_01_262-2018-0-0</v>
          </cell>
          <cell r="B352" t="str">
            <v>CLLD_15_01_262-2018</v>
          </cell>
          <cell r="C352" t="str">
            <v>135/06_16_038/CLLD_15_01_262</v>
          </cell>
          <cell r="D352" t="str">
            <v>1</v>
          </cell>
        </row>
        <row r="353">
          <cell r="A353" t="str">
            <v>CLLD_15_01_262-2018-0-0</v>
          </cell>
          <cell r="B353" t="str">
            <v>CLLD_15_01_262-2018</v>
          </cell>
          <cell r="C353" t="str">
            <v>136/06_16_075/CLLD_15_01_262</v>
          </cell>
          <cell r="D353" t="str">
            <v>3</v>
          </cell>
        </row>
        <row r="354">
          <cell r="A354" t="str">
            <v>CLLD_15_01_262-2018-0-0</v>
          </cell>
          <cell r="B354" t="str">
            <v>CLLD_15_01_262-2018</v>
          </cell>
          <cell r="C354" t="str">
            <v>233/06_16_038/CLLD_15_01_262</v>
          </cell>
          <cell r="D354" t="str">
            <v>4</v>
          </cell>
        </row>
        <row r="355">
          <cell r="A355" t="str">
            <v>CLLD_15_01_262-2018-0-0</v>
          </cell>
          <cell r="B355" t="str">
            <v>CLLD_15_01_262-2018</v>
          </cell>
          <cell r="C355" t="str">
            <v>233/06_16_075/CLLD_15_01_262</v>
          </cell>
          <cell r="D355" t="str">
            <v>5</v>
          </cell>
        </row>
        <row r="356">
          <cell r="A356" t="str">
            <v>CLLD_16_01_109-2018-0-0</v>
          </cell>
          <cell r="B356" t="str">
            <v>CLLD_16_01_109-2018</v>
          </cell>
          <cell r="C356" t="str">
            <v>147/06_16_075/CLLD_16_01_109</v>
          </cell>
          <cell r="D356" t="str">
            <v>1</v>
          </cell>
        </row>
        <row r="357">
          <cell r="A357" t="str">
            <v>CLLD_16_01_109-2018-0-0</v>
          </cell>
          <cell r="B357" t="str">
            <v>CLLD_16_01_109-2018</v>
          </cell>
          <cell r="C357" t="str">
            <v>147/06_16_075/CLLD_16_01_109</v>
          </cell>
          <cell r="D357" t="str">
            <v>2</v>
          </cell>
        </row>
        <row r="358">
          <cell r="A358" t="str">
            <v>CLLD_16_01_109-2018-1-148/06_16_075/CLLD_16_01_109</v>
          </cell>
          <cell r="B358" t="str">
            <v>CLLD_16_01_109-2018</v>
          </cell>
          <cell r="C358" t="str">
            <v>148/06_16_075/CLLD_16_01_109</v>
          </cell>
          <cell r="D358" t="str">
            <v>3</v>
          </cell>
        </row>
        <row r="359">
          <cell r="A359" t="str">
            <v>CLLD_16_01_060-2017-1-074/06_16_075/CLLD_16_01_060</v>
          </cell>
          <cell r="B359" t="str">
            <v>CLLD_16_01_060-2017</v>
          </cell>
          <cell r="C359" t="str">
            <v>074/06_16_075/CLLD_16_01_060</v>
          </cell>
          <cell r="D359" t="str">
            <v>1</v>
          </cell>
        </row>
        <row r="360">
          <cell r="A360" t="str">
            <v>CLLD_16_01_131-2018-1-146/06_16_038/CLLD_16_01_131</v>
          </cell>
          <cell r="B360" t="str">
            <v>CLLD_16_01_131-2018</v>
          </cell>
          <cell r="C360" t="str">
            <v>146/06_16_038/CLLD_16_01_131</v>
          </cell>
          <cell r="D360" t="str">
            <v>2</v>
          </cell>
        </row>
        <row r="361">
          <cell r="A361" t="str">
            <v>CLLD_16_01_131-2018-0-0</v>
          </cell>
          <cell r="B361" t="str">
            <v>CLLD_16_01_131-2018</v>
          </cell>
          <cell r="C361" t="str">
            <v>176/06_16_038/CLLD_16_01_131</v>
          </cell>
          <cell r="D361" t="str">
            <v>3</v>
          </cell>
        </row>
        <row r="362">
          <cell r="A362" t="str">
            <v>CLLD_15_01_158-2018-1-037/06_16_076/CLLD_15_01_158</v>
          </cell>
          <cell r="B362" t="str">
            <v>CLLD_15_01_158-2018</v>
          </cell>
          <cell r="C362" t="str">
            <v>037/06_16_076/CLLD_15_01_158</v>
          </cell>
          <cell r="D362" t="str">
            <v>1</v>
          </cell>
        </row>
        <row r="363">
          <cell r="A363" t="str">
            <v>CLLD_15_01_158-2018-0-0</v>
          </cell>
          <cell r="B363" t="str">
            <v>CLLD_15_01_158-2018</v>
          </cell>
          <cell r="C363" t="str">
            <v>097/06_16_072/CLLD_15_01_158</v>
          </cell>
          <cell r="D363" t="str">
            <v>4</v>
          </cell>
        </row>
        <row r="364">
          <cell r="A364" t="str">
            <v>CLLD_15_01_158-2018-0-0</v>
          </cell>
          <cell r="B364" t="str">
            <v>CLLD_15_01_158-2018</v>
          </cell>
          <cell r="C364" t="str">
            <v>110/06_16_075/CLLD_15_01_158</v>
          </cell>
          <cell r="D364" t="str">
            <v>2</v>
          </cell>
        </row>
        <row r="365">
          <cell r="A365" t="str">
            <v>CLLD_15_01_158-2018-0-0</v>
          </cell>
          <cell r="B365" t="str">
            <v>CLLD_15_01_158-2018</v>
          </cell>
          <cell r="C365" t="str">
            <v>157/06_16_038/CLLD_15_01_158</v>
          </cell>
          <cell r="D365" t="str">
            <v>3</v>
          </cell>
        </row>
        <row r="366">
          <cell r="A366" t="str">
            <v>CLLD_16_01_151-2018-0-0</v>
          </cell>
          <cell r="B366" t="str">
            <v>CLLD_16_01_151-2018</v>
          </cell>
          <cell r="C366" t="str">
            <v>028/06_16_076/CLLD_16_01_151</v>
          </cell>
          <cell r="D366" t="str">
            <v>1</v>
          </cell>
        </row>
        <row r="367">
          <cell r="A367" t="str">
            <v>CLLD_16_01_151-2018-0-0</v>
          </cell>
          <cell r="B367" t="str">
            <v>CLLD_16_01_151-2018</v>
          </cell>
          <cell r="C367" t="str">
            <v>034/06_16_074/CLLD_16_01_151</v>
          </cell>
          <cell r="D367" t="str">
            <v>4</v>
          </cell>
        </row>
        <row r="368">
          <cell r="A368" t="str">
            <v>CLLD_16_01_151-2018-1-052/06_16_072/CLLD_16_01_151</v>
          </cell>
          <cell r="B368" t="str">
            <v>CLLD_16_01_151-2018</v>
          </cell>
          <cell r="C368" t="str">
            <v>052/06_16_072/CLLD_16_01_151</v>
          </cell>
          <cell r="D368" t="str">
            <v>2</v>
          </cell>
        </row>
        <row r="369">
          <cell r="A369" t="str">
            <v>CLLD_16_01_151-2018-0-0</v>
          </cell>
          <cell r="B369" t="str">
            <v>CLLD_16_01_151-2018</v>
          </cell>
          <cell r="C369" t="str">
            <v>127/06_16_038/CLLD_16_01_151</v>
          </cell>
          <cell r="D369" t="str">
            <v>3</v>
          </cell>
        </row>
        <row r="370">
          <cell r="A370" t="str">
            <v>CLLD_16_01_151-2018-0-0</v>
          </cell>
          <cell r="B370" t="str">
            <v>CLLD_16_01_151-2018</v>
          </cell>
          <cell r="C370" t="str">
            <v>150/06_16_075/CLLD_16_01_151</v>
          </cell>
          <cell r="D370" t="str">
            <v>5</v>
          </cell>
        </row>
        <row r="371">
          <cell r="A371" t="str">
            <v>CLLD_16_01_039-2017-0-0</v>
          </cell>
          <cell r="B371" t="str">
            <v>CLLD_16_01_039-2017</v>
          </cell>
          <cell r="C371" t="str">
            <v>062/06_16_075/CLLD_16_01_039</v>
          </cell>
          <cell r="D371" t="str">
            <v>2</v>
          </cell>
        </row>
        <row r="372">
          <cell r="A372" t="str">
            <v>CLLD_16_01_039-2017-1-064/06_16_038/CLLD_16_01_039</v>
          </cell>
          <cell r="B372" t="str">
            <v>CLLD_16_01_039-2017</v>
          </cell>
          <cell r="C372" t="str">
            <v>064/06_16_038/CLLD_16_01_039</v>
          </cell>
          <cell r="D372" t="str">
            <v>1</v>
          </cell>
        </row>
        <row r="373">
          <cell r="A373" t="str">
            <v>CLLD_17_03_038-2018-1-147/06_16_038/CLLD_17_03_038</v>
          </cell>
          <cell r="B373" t="str">
            <v>CLLD_17_03_038-2018</v>
          </cell>
          <cell r="C373" t="str">
            <v>147/06_16_038/CLLD_17_03_038</v>
          </cell>
          <cell r="D373" t="str">
            <v>1</v>
          </cell>
        </row>
        <row r="374">
          <cell r="A374" t="str">
            <v>CLLD_15_01_037-2018-0-0</v>
          </cell>
          <cell r="B374" t="str">
            <v>CLLD_15_01_037-2018</v>
          </cell>
          <cell r="C374" t="str">
            <v>098/06_16_038/CLLD_15_01_037</v>
          </cell>
          <cell r="D374" t="str">
            <v>4</v>
          </cell>
        </row>
        <row r="375">
          <cell r="A375" t="str">
            <v>CLLD_15_01_037-2018-0-0</v>
          </cell>
          <cell r="B375" t="str">
            <v>CLLD_15_01_037-2018</v>
          </cell>
          <cell r="C375" t="str">
            <v>109/06_16_075/CLLD_15_01_037</v>
          </cell>
          <cell r="D375" t="str">
            <v>6</v>
          </cell>
        </row>
        <row r="376">
          <cell r="A376" t="str">
            <v>CLLD_15_01_037-2018-1-111/06_16_075/CLLD_15_01_037</v>
          </cell>
          <cell r="B376" t="str">
            <v>CLLD_15_01_037-2018</v>
          </cell>
          <cell r="C376" t="str">
            <v>111/06_16_075/CLLD_15_01_037</v>
          </cell>
          <cell r="D376" t="str">
            <v>5</v>
          </cell>
        </row>
        <row r="377">
          <cell r="A377" t="str">
            <v>CLLD_15_01_037-2018-0-0</v>
          </cell>
          <cell r="B377" t="str">
            <v>CLLD_15_01_037-2018</v>
          </cell>
          <cell r="C377" t="str">
            <v>149/06_16_072/CLLD_15_01_037</v>
          </cell>
          <cell r="D377" t="str">
            <v>7</v>
          </cell>
        </row>
        <row r="378">
          <cell r="A378" t="str">
            <v>CLLD_15_01_037-2018-0-0</v>
          </cell>
          <cell r="B378" t="str">
            <v>CLLD_15_01_037-2018</v>
          </cell>
          <cell r="C378" t="str">
            <v>256/06_16_075/CLLD_15_01_037</v>
          </cell>
          <cell r="D378" t="str">
            <v>8</v>
          </cell>
        </row>
        <row r="379">
          <cell r="A379" t="str">
            <v>CLLD_15_01_110-2018-1-026/06_16_073/CLLD_15_01_110</v>
          </cell>
          <cell r="B379" t="str">
            <v>CLLD_15_01_110-2018</v>
          </cell>
          <cell r="C379" t="str">
            <v>026/06_16_073/CLLD_15_01_110</v>
          </cell>
          <cell r="D379" t="str">
            <v>1</v>
          </cell>
        </row>
        <row r="380">
          <cell r="A380" t="str">
            <v>CLLD_15_01_110-2018-0-0</v>
          </cell>
          <cell r="B380" t="str">
            <v>CLLD_15_01_110-2018</v>
          </cell>
          <cell r="C380" t="str">
            <v>051/06_16_076/CLLD_15_01_110</v>
          </cell>
          <cell r="D380" t="str">
            <v>2</v>
          </cell>
        </row>
        <row r="381">
          <cell r="A381" t="str">
            <v>CLLD_15_01_110-2018-0-0</v>
          </cell>
          <cell r="B381" t="str">
            <v>CLLD_15_01_110-2018</v>
          </cell>
          <cell r="C381" t="str">
            <v>188/06_16_075/CLLD_15_01_110</v>
          </cell>
          <cell r="D381" t="str">
            <v>3</v>
          </cell>
        </row>
        <row r="382">
          <cell r="A382" t="str">
            <v>CLLD_15_01_110-2018-0-0</v>
          </cell>
          <cell r="B382" t="str">
            <v>CLLD_15_01_110-2018</v>
          </cell>
          <cell r="C382" t="str">
            <v>175/06_16_072/CLLD_15_01_110</v>
          </cell>
          <cell r="D382" t="str">
            <v>4</v>
          </cell>
        </row>
        <row r="383">
          <cell r="A383" t="str">
            <v>CLLD_17_03_003-2018-1-047/06_16_076/CLLD_17_03_003</v>
          </cell>
          <cell r="B383" t="str">
            <v>CLLD_17_03_003-2018</v>
          </cell>
          <cell r="C383" t="str">
            <v>047/06_16_076/CLLD_17_03_003</v>
          </cell>
          <cell r="D383" t="str">
            <v>2</v>
          </cell>
        </row>
        <row r="384">
          <cell r="A384" t="str">
            <v>CLLD_17_03_003-2018-0-0</v>
          </cell>
          <cell r="B384" t="str">
            <v>CLLD_17_03_003-2018</v>
          </cell>
          <cell r="C384" t="str">
            <v>121/06_16_075/CLLD_17_03_003</v>
          </cell>
          <cell r="D384" t="str">
            <v>1</v>
          </cell>
        </row>
        <row r="385">
          <cell r="A385" t="str">
            <v>CLLD_16_02_109-2018-1-027/06_16_073/CLLD_16_02_109</v>
          </cell>
          <cell r="B385" t="str">
            <v>CLLD_16_02_109-2018</v>
          </cell>
          <cell r="C385" t="str">
            <v>027/06_16_073/CLLD_16_02_109</v>
          </cell>
          <cell r="D385" t="str">
            <v>2</v>
          </cell>
        </row>
        <row r="386">
          <cell r="A386" t="str">
            <v>CLLD_16_02_109-2018-0-0</v>
          </cell>
          <cell r="B386" t="str">
            <v>CLLD_16_02_109-2018</v>
          </cell>
          <cell r="C386" t="str">
            <v>144/06_16_038/CLLD_16_02_109</v>
          </cell>
          <cell r="D386" t="str">
            <v>1</v>
          </cell>
        </row>
        <row r="387">
          <cell r="A387" t="str">
            <v>CLLD_16_02_109-2018-0-0</v>
          </cell>
          <cell r="B387" t="str">
            <v>CLLD_16_02_109-2018</v>
          </cell>
          <cell r="C387" t="str">
            <v>261/06_16_075/CLLD_16_02_109</v>
          </cell>
          <cell r="D387" t="str">
            <v>3</v>
          </cell>
        </row>
        <row r="388">
          <cell r="A388" t="str">
            <v>CLLD_16_01_103-2018-0-0</v>
          </cell>
          <cell r="B388" t="str">
            <v>CLLD_16_01_103-2018</v>
          </cell>
          <cell r="C388" t="str">
            <v>063/06_16_076/CLLD_16_01_103</v>
          </cell>
          <cell r="D388" t="str">
            <v>5</v>
          </cell>
        </row>
        <row r="389">
          <cell r="A389" t="str">
            <v>CLLD_16_01_103-2018-0-0</v>
          </cell>
          <cell r="B389" t="str">
            <v>CLLD_16_01_103-2018</v>
          </cell>
          <cell r="C389" t="str">
            <v>124/06_16_072/CLLD_16_01_103</v>
          </cell>
          <cell r="D389" t="str">
            <v>4</v>
          </cell>
        </row>
        <row r="390">
          <cell r="A390" t="str">
            <v>CLLD_16_01_103-2018-0-0</v>
          </cell>
          <cell r="B390" t="str">
            <v>CLLD_16_01_103-2018</v>
          </cell>
          <cell r="C390" t="str">
            <v>143/06_16_072/CLLD_16_01_103</v>
          </cell>
          <cell r="D390" t="str">
            <v>7</v>
          </cell>
        </row>
        <row r="391">
          <cell r="A391" t="str">
            <v>CLLD_16_01_103-2018-1-145/06_16_075/CLLD_16_01_103</v>
          </cell>
          <cell r="B391" t="str">
            <v>CLLD_16_01_103-2018</v>
          </cell>
          <cell r="C391" t="str">
            <v>145/06_16_075/CLLD_16_01_103</v>
          </cell>
          <cell r="D391" t="str">
            <v>1</v>
          </cell>
        </row>
        <row r="392">
          <cell r="A392" t="str">
            <v>CLLD_16_01_103-2018-0-0</v>
          </cell>
          <cell r="B392" t="str">
            <v>CLLD_16_01_103-2018</v>
          </cell>
          <cell r="C392" t="str">
            <v>151/06_16_075/CLLD_16_01_103</v>
          </cell>
          <cell r="D392" t="str">
            <v>2</v>
          </cell>
        </row>
        <row r="393">
          <cell r="A393" t="str">
            <v>CLLD_16_01_103-2018-0-0</v>
          </cell>
          <cell r="B393" t="str">
            <v>CLLD_16_01_103-2018</v>
          </cell>
          <cell r="C393" t="str">
            <v>152/06_16_075/CLLD_16_01_103</v>
          </cell>
          <cell r="D393" t="str">
            <v>3</v>
          </cell>
        </row>
        <row r="394">
          <cell r="A394" t="str">
            <v>CLLD_16_01_004-2018-0-0</v>
          </cell>
          <cell r="B394" t="str">
            <v>CLLD_16_01_004-2018</v>
          </cell>
          <cell r="C394" t="str">
            <v>101/06_16_072/CLLD_16_01_004</v>
          </cell>
          <cell r="D394" t="str">
            <v>3</v>
          </cell>
        </row>
        <row r="395">
          <cell r="A395" t="str">
            <v>CLLD_16_01_004-2018-1-132/06_16_038/CLLD_16_01_004</v>
          </cell>
          <cell r="B395" t="str">
            <v>CLLD_16_01_004-2018</v>
          </cell>
          <cell r="C395" t="str">
            <v>132/06_16_038/CLLD_16_01_004</v>
          </cell>
          <cell r="D395" t="str">
            <v>1</v>
          </cell>
        </row>
        <row r="396">
          <cell r="A396" t="str">
            <v>CLLD_16_01_004-2018-0-0</v>
          </cell>
          <cell r="B396" t="str">
            <v>CLLD_16_01_004-2018</v>
          </cell>
          <cell r="C396" t="str">
            <v>158/06_16_038/CLLD_16_01_004</v>
          </cell>
          <cell r="D396" t="str">
            <v>2</v>
          </cell>
        </row>
        <row r="397">
          <cell r="A397" t="str">
            <v>CLLD_16_01_004-2018-0-0</v>
          </cell>
          <cell r="B397" t="str">
            <v>CLLD_16_01_004-2018</v>
          </cell>
          <cell r="C397" t="str">
            <v>186/06_16_075/CLLD_16_01_004</v>
          </cell>
          <cell r="D397" t="str">
            <v>4</v>
          </cell>
        </row>
        <row r="398">
          <cell r="A398" t="str">
            <v>CLLD_16_01_029-2018-0-0</v>
          </cell>
          <cell r="B398" t="str">
            <v>CLLD_16_01_029-2018</v>
          </cell>
          <cell r="C398" t="str">
            <v>040/06_16_073/CLLD_16_01_029</v>
          </cell>
          <cell r="D398" t="str">
            <v>5</v>
          </cell>
        </row>
        <row r="399">
          <cell r="A399" t="str">
            <v>CLLD_16_01_029-2018-0-0</v>
          </cell>
          <cell r="B399" t="str">
            <v>CLLD_16_01_029-2018</v>
          </cell>
          <cell r="C399" t="str">
            <v>092/06_16_072/CLLD_16_01_029</v>
          </cell>
          <cell r="D399" t="str">
            <v>3</v>
          </cell>
        </row>
        <row r="400">
          <cell r="A400" t="str">
            <v>CLLD_16_01_029-2018-1-141/06_16_075/CLLD_16_01_029</v>
          </cell>
          <cell r="B400" t="str">
            <v>CLLD_16_01_029-2018</v>
          </cell>
          <cell r="C400" t="str">
            <v>141/06_16_075/CLLD_16_01_029</v>
          </cell>
          <cell r="D400" t="str">
            <v>2</v>
          </cell>
        </row>
        <row r="401">
          <cell r="A401" t="str">
            <v>CLLD_16_01_029-2018-0-0</v>
          </cell>
          <cell r="B401" t="str">
            <v>CLLD_16_01_029-2018</v>
          </cell>
          <cell r="C401" t="str">
            <v>257/06_16_075/CLLD_16_01_029</v>
          </cell>
          <cell r="D401" t="str">
            <v>7</v>
          </cell>
        </row>
        <row r="402">
          <cell r="A402" t="str">
            <v>CLLD_15_01_282-2018-0-0</v>
          </cell>
          <cell r="B402" t="str">
            <v>CLLD_15_01_282-2018</v>
          </cell>
          <cell r="C402" t="str">
            <v>053/06_16_076/CLLD_15_01_282</v>
          </cell>
          <cell r="D402" t="str">
            <v>3</v>
          </cell>
        </row>
        <row r="403">
          <cell r="A403" t="str">
            <v>CLLD_15_01_282-2018-0-0</v>
          </cell>
          <cell r="B403" t="str">
            <v>CLLD_15_01_282-2018</v>
          </cell>
          <cell r="C403" t="str">
            <v>137/06_16_038/CLLD_15_01_282</v>
          </cell>
          <cell r="D403" t="str">
            <v>2</v>
          </cell>
        </row>
        <row r="404">
          <cell r="A404" t="str">
            <v>CLLD_15_01_282-2018-1-140/06_16_075/CLLD_15_01_282</v>
          </cell>
          <cell r="B404" t="str">
            <v>CLLD_15_01_282-2018</v>
          </cell>
          <cell r="C404" t="str">
            <v>140/06_16_075/CLLD_15_01_282</v>
          </cell>
          <cell r="D404" t="str">
            <v>1</v>
          </cell>
        </row>
        <row r="405">
          <cell r="A405" t="str">
            <v>CLLD_15_01_271-2018-0-0</v>
          </cell>
          <cell r="B405" t="str">
            <v>CLLD_15_01_271-2018</v>
          </cell>
          <cell r="C405" t="str">
            <v>034/06_16_073/CLLD_15_01_271</v>
          </cell>
          <cell r="D405" t="str">
            <v>12</v>
          </cell>
        </row>
        <row r="406">
          <cell r="A406" t="str">
            <v>CLLD_15_01_271-2018-0-0</v>
          </cell>
          <cell r="B406" t="str">
            <v>CLLD_15_01_271-2018</v>
          </cell>
          <cell r="C406" t="str">
            <v>053/06_16_074/CLLD_15_01_271</v>
          </cell>
          <cell r="D406" t="str">
            <v>10</v>
          </cell>
        </row>
        <row r="407">
          <cell r="A407" t="str">
            <v>CLLD_15_01_271-2018-0-0</v>
          </cell>
          <cell r="B407" t="str">
            <v>CLLD_15_01_271-2018</v>
          </cell>
          <cell r="C407" t="str">
            <v>065/06_16_076/CLLD_15_01_271</v>
          </cell>
          <cell r="D407" t="str">
            <v>11</v>
          </cell>
        </row>
        <row r="408">
          <cell r="A408" t="str">
            <v>CLLD_15_01_271-2018-1-088/06_16_072/CLLD_15_01_271</v>
          </cell>
          <cell r="B408" t="str">
            <v>CLLD_15_01_271-2018</v>
          </cell>
          <cell r="C408" t="str">
            <v>088/06_16_072/CLLD_15_01_271</v>
          </cell>
          <cell r="D408" t="str">
            <v>8</v>
          </cell>
        </row>
        <row r="409">
          <cell r="A409" t="str">
            <v>CLLD_15_01_271-2018-0-0</v>
          </cell>
          <cell r="B409" t="str">
            <v>CLLD_15_01_271-2018</v>
          </cell>
          <cell r="C409" t="str">
            <v>120/06_16_072/CLLD_15_01_271</v>
          </cell>
          <cell r="D409" t="str">
            <v>9</v>
          </cell>
        </row>
        <row r="410">
          <cell r="A410" t="str">
            <v>CLLD_15_01_065-2018-0-0</v>
          </cell>
          <cell r="B410" t="str">
            <v>CLLD_15_01_065-2018</v>
          </cell>
          <cell r="C410" t="str">
            <v>037/06_16_074/CLLD_15_01_065</v>
          </cell>
          <cell r="D410" t="str">
            <v>10</v>
          </cell>
        </row>
        <row r="411">
          <cell r="A411" t="str">
            <v>CLLD_15_01_065-2018-0-0</v>
          </cell>
          <cell r="B411" t="str">
            <v>CLLD_15_01_065-2018</v>
          </cell>
          <cell r="C411" t="str">
            <v>063/06_16_074/CLLD_15_01_065</v>
          </cell>
          <cell r="D411" t="str">
            <v>18</v>
          </cell>
        </row>
        <row r="412">
          <cell r="A412" t="str">
            <v>CLLD_15_01_065-2018-1-130/06_16_075/CLLD_15_01_065</v>
          </cell>
          <cell r="B412" t="str">
            <v>CLLD_15_01_065-2018</v>
          </cell>
          <cell r="C412" t="str">
            <v>130/06_16_075/CLLD_15_01_065</v>
          </cell>
          <cell r="D412" t="str">
            <v>8</v>
          </cell>
        </row>
        <row r="413">
          <cell r="A413" t="str">
            <v>CLLD_15_01_065-2018-0-0</v>
          </cell>
          <cell r="B413" t="str">
            <v>CLLD_15_01_065-2018</v>
          </cell>
          <cell r="C413" t="str">
            <v>134/06_16_075/CLLD_15_01_065</v>
          </cell>
          <cell r="D413" t="str">
            <v>12</v>
          </cell>
        </row>
        <row r="414">
          <cell r="A414" t="str">
            <v>CLLD_15_01_065-2018-0-0</v>
          </cell>
          <cell r="B414" t="str">
            <v>CLLD_15_01_065-2018</v>
          </cell>
          <cell r="C414" t="str">
            <v>141/06_16_072/CLLD_15_01_065</v>
          </cell>
          <cell r="D414" t="str">
            <v>14</v>
          </cell>
        </row>
        <row r="415">
          <cell r="A415" t="str">
            <v>CLLD_15_01_065-2018-0-0</v>
          </cell>
          <cell r="B415" t="str">
            <v>CLLD_15_01_065-2018</v>
          </cell>
          <cell r="C415" t="str">
            <v>222/06_16_038/CLLD_15_01_065</v>
          </cell>
          <cell r="D415" t="str">
            <v>13</v>
          </cell>
        </row>
        <row r="416">
          <cell r="A416" t="str">
            <v>CLLD_15_01_065-2018-0-0</v>
          </cell>
          <cell r="B416" t="str">
            <v>CLLD_15_01_065-2018</v>
          </cell>
          <cell r="C416" t="str">
            <v>223/06_16_075/CLLD_15_01_065</v>
          </cell>
          <cell r="D416" t="str">
            <v>15</v>
          </cell>
        </row>
        <row r="417">
          <cell r="A417" t="str">
            <v>CLLD_15_01_065-2018-0-0</v>
          </cell>
          <cell r="B417" t="str">
            <v>CLLD_15_01_065-2018</v>
          </cell>
          <cell r="C417" t="str">
            <v>227/06_16_075/CLLD_15_01_065</v>
          </cell>
          <cell r="D417" t="str">
            <v>16</v>
          </cell>
        </row>
        <row r="418">
          <cell r="A418" t="str">
            <v>CLLD_16_02_091-2018-1-171/06_16_038/CLLD_16_02_091</v>
          </cell>
          <cell r="B418" t="str">
            <v>CLLD_16_02_091-2018</v>
          </cell>
          <cell r="C418" t="str">
            <v>171/06_16_038/CLLD_16_02_091</v>
          </cell>
          <cell r="D418" t="str">
            <v>4</v>
          </cell>
        </row>
        <row r="419">
          <cell r="A419" t="str">
            <v>CLLD_16_01_127-2017-0-0</v>
          </cell>
          <cell r="B419" t="str">
            <v>CLLD_16_01_127-2017</v>
          </cell>
          <cell r="C419" t="str">
            <v>061/06_16_072/CLLD_16_01_127</v>
          </cell>
          <cell r="D419" t="str">
            <v>5</v>
          </cell>
        </row>
        <row r="420">
          <cell r="A420" t="str">
            <v>CLLD_16_01_127-2017-0-0</v>
          </cell>
          <cell r="B420" t="str">
            <v>CLLD_16_01_127-2017</v>
          </cell>
          <cell r="C420" t="str">
            <v>088/06_16_075/CLLD_16_01_127</v>
          </cell>
          <cell r="D420" t="str">
            <v>1</v>
          </cell>
        </row>
        <row r="421">
          <cell r="A421" t="str">
            <v>CLLD_16_01_127-2017-0-0</v>
          </cell>
          <cell r="B421" t="str">
            <v>CLLD_16_01_127-2017</v>
          </cell>
          <cell r="C421" t="str">
            <v>089/06_16_075/CLLD_16_01_127</v>
          </cell>
          <cell r="D421" t="str">
            <v>2</v>
          </cell>
        </row>
        <row r="422">
          <cell r="A422" t="str">
            <v>CLLD_16_01_127-2017-0-0</v>
          </cell>
          <cell r="B422" t="str">
            <v>CLLD_16_01_127-2017</v>
          </cell>
          <cell r="C422" t="str">
            <v>090/06_16_075/CLLD_16_01_127</v>
          </cell>
          <cell r="D422" t="str">
            <v>3</v>
          </cell>
        </row>
        <row r="423">
          <cell r="A423" t="str">
            <v>CLLD_16_01_127-2017-1-106/06_16_038/CLLD_16_01_127</v>
          </cell>
          <cell r="B423" t="str">
            <v>CLLD_16_01_127-2017</v>
          </cell>
          <cell r="C423" t="str">
            <v>106/06_16_038/CLLD_16_01_127</v>
          </cell>
          <cell r="D423" t="str">
            <v>4</v>
          </cell>
        </row>
        <row r="424">
          <cell r="A424" t="str">
            <v>CLLD_17_03_002-2018-1-143/06_16_075/CLLD_17_03_002</v>
          </cell>
          <cell r="B424" t="str">
            <v>CLLD_17_03_002-2018</v>
          </cell>
          <cell r="C424" t="str">
            <v>143/06_16_075/CLLD_17_03_002</v>
          </cell>
          <cell r="D424" t="str">
            <v>3</v>
          </cell>
        </row>
        <row r="425">
          <cell r="A425" t="str">
            <v>CLLD_17_03_002-2018-0-0</v>
          </cell>
          <cell r="B425" t="str">
            <v>CLLD_17_03_002-2018</v>
          </cell>
          <cell r="C425" t="str">
            <v>170/06_16_038/CLLD_17_03_002</v>
          </cell>
          <cell r="D425" t="str">
            <v>2</v>
          </cell>
        </row>
        <row r="426">
          <cell r="A426" t="str">
            <v>CLLD_15_01_188-2018-1-091/06_16_072/CLLD_15_01_188</v>
          </cell>
          <cell r="B426" t="str">
            <v>CLLD_15_01_188-2018</v>
          </cell>
          <cell r="C426" t="str">
            <v>091/06_16_072/CLLD_15_01_188</v>
          </cell>
          <cell r="D426" t="str">
            <v>3</v>
          </cell>
        </row>
        <row r="427">
          <cell r="A427" t="str">
            <v>CLLD_15_01_188-2018-0-0</v>
          </cell>
          <cell r="B427" t="str">
            <v>CLLD_15_01_188-2018</v>
          </cell>
          <cell r="C427" t="str">
            <v>153/06_16_075/CLLD_15_01_188</v>
          </cell>
          <cell r="D427" t="str">
            <v>2</v>
          </cell>
        </row>
        <row r="428">
          <cell r="A428" t="str">
            <v>CLLD_15_01_170-2017-0-0</v>
          </cell>
          <cell r="B428" t="str">
            <v>CLLD_15_01_170-2017</v>
          </cell>
          <cell r="C428" t="str">
            <v>102/06_16_075/CLLD_15_01_170</v>
          </cell>
          <cell r="D428" t="str">
            <v>2</v>
          </cell>
        </row>
        <row r="429">
          <cell r="A429" t="str">
            <v>CLLD_15_01_170-2017-1-118/06_16_038/CLLD_15_01_170</v>
          </cell>
          <cell r="B429" t="str">
            <v>CLLD_15_01_170-2017</v>
          </cell>
          <cell r="C429" t="str">
            <v>118/06_16_038/CLLD_15_01_170</v>
          </cell>
          <cell r="D429" t="str">
            <v>1</v>
          </cell>
        </row>
        <row r="430">
          <cell r="A430" t="str">
            <v>CLLD_16_02_103-2018-1-048/06_16_076/CLLD_16_02_103</v>
          </cell>
          <cell r="B430" t="str">
            <v>CLLD_16_02_103-2018</v>
          </cell>
          <cell r="C430" t="str">
            <v>048/06_16_076/CLLD_16_02_103</v>
          </cell>
          <cell r="D430" t="str">
            <v>1</v>
          </cell>
        </row>
        <row r="431">
          <cell r="A431" t="str">
            <v>CLLD_16_02_103-2018-0-0</v>
          </cell>
          <cell r="B431" t="str">
            <v>CLLD_16_02_103-2018</v>
          </cell>
          <cell r="C431" t="str">
            <v>177/06_16_038/CLLD_16_02_103</v>
          </cell>
          <cell r="D431" t="str">
            <v>2</v>
          </cell>
        </row>
        <row r="432">
          <cell r="A432" t="str">
            <v>CLLD_16_02_103-2018-0-0</v>
          </cell>
          <cell r="B432" t="str">
            <v>CLLD_16_02_103-2018</v>
          </cell>
          <cell r="C432" t="str">
            <v>242/06_16_038/CLLD_16_02_103</v>
          </cell>
          <cell r="D432" t="str">
            <v>3</v>
          </cell>
        </row>
        <row r="433">
          <cell r="A433" t="str">
            <v>CLLD_16_01_167-2018-1-148/06_16_038/CLLD_16_01_167</v>
          </cell>
          <cell r="B433" t="str">
            <v>CLLD_16_01_167-2018</v>
          </cell>
          <cell r="C433" t="str">
            <v>148/06_16_038/CLLD_16_01_167</v>
          </cell>
          <cell r="D433" t="str">
            <v>1</v>
          </cell>
        </row>
        <row r="434">
          <cell r="A434" t="str">
            <v>CLLD_16_01_167-2018-0-0</v>
          </cell>
          <cell r="B434" t="str">
            <v>CLLD_16_01_167-2018</v>
          </cell>
          <cell r="C434" t="str">
            <v>225/06_16_075/CLLD_16_01_167</v>
          </cell>
          <cell r="D434" t="str">
            <v>3</v>
          </cell>
        </row>
        <row r="435">
          <cell r="A435" t="str">
            <v>CLLD_16_01_045-2018-1-038/06_16_074/CLLD_16_01_045</v>
          </cell>
          <cell r="B435" t="str">
            <v>CLLD_16_01_045-2018</v>
          </cell>
          <cell r="C435" t="str">
            <v>038/06_16_074/CLLD_16_01_045</v>
          </cell>
          <cell r="D435" t="str">
            <v>1</v>
          </cell>
        </row>
        <row r="436">
          <cell r="A436" t="str">
            <v>CLLD_16_01_045-2018-0-0</v>
          </cell>
          <cell r="B436" t="str">
            <v>CLLD_16_01_045-2018</v>
          </cell>
          <cell r="C436" t="str">
            <v>284/06_16_075/CLLD_16_01_045</v>
          </cell>
          <cell r="D436" t="str">
            <v>2</v>
          </cell>
        </row>
        <row r="437">
          <cell r="A437" t="str">
            <v>CLLD_15_01_227-2018-1-166/06_16_075/CLLD_15_01_227</v>
          </cell>
          <cell r="B437" t="str">
            <v>CLLD_15_01_227-2018</v>
          </cell>
          <cell r="C437" t="str">
            <v>166/06_16_075/CLLD_15_01_227</v>
          </cell>
          <cell r="D437" t="str">
            <v>1</v>
          </cell>
        </row>
        <row r="438">
          <cell r="A438" t="str">
            <v>CLLD_15_01_227-2018-0-0</v>
          </cell>
          <cell r="B438" t="str">
            <v>CLLD_15_01_227-2018</v>
          </cell>
          <cell r="C438" t="str">
            <v>197/06_16_038/CLLD_15_01_227</v>
          </cell>
          <cell r="D438" t="str">
            <v>2</v>
          </cell>
        </row>
        <row r="439">
          <cell r="A439" t="str">
            <v>CLLD_15_01_086-2018-0-0</v>
          </cell>
          <cell r="B439" t="str">
            <v>CLLD_15_01_086-2018</v>
          </cell>
          <cell r="C439" t="str">
            <v>030/06_16_073/CLLD_15_01_086</v>
          </cell>
          <cell r="D439" t="str">
            <v>11</v>
          </cell>
        </row>
        <row r="440">
          <cell r="A440" t="str">
            <v>CLLD_15_01_086-2018-0-0</v>
          </cell>
          <cell r="B440" t="str">
            <v>CLLD_15_01_086-2018</v>
          </cell>
          <cell r="C440" t="str">
            <v>043/06_16_076/CLLD_15_01_086</v>
          </cell>
          <cell r="D440" t="str">
            <v>8</v>
          </cell>
        </row>
        <row r="441">
          <cell r="A441" t="str">
            <v>CLLD_15_01_086-2018-1-163/06_16_075/CLLD_15_01_086</v>
          </cell>
          <cell r="B441" t="str">
            <v>CLLD_15_01_086-2018</v>
          </cell>
          <cell r="C441" t="str">
            <v>163/06_16_075/CLLD_15_01_086</v>
          </cell>
          <cell r="D441" t="str">
            <v>10</v>
          </cell>
        </row>
        <row r="442">
          <cell r="A442" t="str">
            <v>CLLD_17_03_033-2018-0-0</v>
          </cell>
          <cell r="B442" t="str">
            <v>CLLD_17_03_033-2018</v>
          </cell>
          <cell r="C442" t="str">
            <v>044/06_16_076/CLLD_17_03_033</v>
          </cell>
          <cell r="D442" t="str">
            <v>1</v>
          </cell>
        </row>
        <row r="443">
          <cell r="A443" t="str">
            <v>CLLD_17_03_033-2018-0-0</v>
          </cell>
          <cell r="B443" t="str">
            <v>CLLD_17_03_033-2018</v>
          </cell>
          <cell r="C443" t="str">
            <v>048/06_16_074/CLLD_17_03_033</v>
          </cell>
          <cell r="D443" t="str">
            <v>6</v>
          </cell>
        </row>
        <row r="444">
          <cell r="A444" t="str">
            <v>CLLD_17_03_033-2018-1-050/06_16_076/CLLD_17_03_033</v>
          </cell>
          <cell r="B444" t="str">
            <v>CLLD_17_03_033-2018</v>
          </cell>
          <cell r="C444" t="str">
            <v>050/06_16_076/CLLD_17_03_033</v>
          </cell>
          <cell r="D444" t="str">
            <v>4</v>
          </cell>
        </row>
        <row r="445">
          <cell r="A445" t="str">
            <v>CLLD_17_03_033-2018-0-0</v>
          </cell>
          <cell r="B445" t="str">
            <v>CLLD_17_03_033-2018</v>
          </cell>
          <cell r="C445" t="str">
            <v>104/06_16_072/CLLD_17_03_033</v>
          </cell>
          <cell r="D445" t="str">
            <v>5</v>
          </cell>
        </row>
        <row r="446">
          <cell r="A446" t="str">
            <v>CLLD_17_03_033-2018-0-0</v>
          </cell>
          <cell r="B446" t="str">
            <v>CLLD_17_03_033-2018</v>
          </cell>
          <cell r="C446" t="str">
            <v>159/06_16_075/CLLD_17_03_033</v>
          </cell>
          <cell r="D446" t="str">
            <v>3</v>
          </cell>
        </row>
        <row r="447">
          <cell r="A447" t="str">
            <v>CLLD_17_03_033-2018-0-0</v>
          </cell>
          <cell r="B447" t="str">
            <v>CLLD_17_03_033-2018</v>
          </cell>
          <cell r="C447" t="str">
            <v>167/06_16_075/CLLD_17_03_033</v>
          </cell>
          <cell r="D447" t="str">
            <v>2</v>
          </cell>
        </row>
        <row r="448">
          <cell r="A448" t="str">
            <v>CLLD_16_01_120-2018-1-154/06_16_038/CLLD_16_01_120</v>
          </cell>
          <cell r="B448" t="str">
            <v>CLLD_16_01_120-2018</v>
          </cell>
          <cell r="C448" t="str">
            <v>154/06_16_038/CLLD_16_01_120</v>
          </cell>
          <cell r="D448" t="str">
            <v>1</v>
          </cell>
        </row>
        <row r="449">
          <cell r="A449" t="str">
            <v>CLLD_16_01_120-2018-0-0</v>
          </cell>
          <cell r="B449" t="str">
            <v>CLLD_16_01_120-2018</v>
          </cell>
          <cell r="C449" t="str">
            <v>162/06_16_075/CLLD_16_01_120</v>
          </cell>
          <cell r="D449" t="str">
            <v>2</v>
          </cell>
        </row>
        <row r="450">
          <cell r="A450" t="str">
            <v>CLLD_16_01_129-2018-1-109/06_16_072/CLLD_16_01_129</v>
          </cell>
          <cell r="B450" t="str">
            <v>CLLD_16_01_129-2018</v>
          </cell>
          <cell r="C450" t="str">
            <v>109/06_16_072/CLLD_16_01_129</v>
          </cell>
          <cell r="D450" t="str">
            <v>1</v>
          </cell>
        </row>
        <row r="451">
          <cell r="A451" t="str">
            <v>CLLD_16_01_129-2018-0-0</v>
          </cell>
          <cell r="B451" t="str">
            <v>CLLD_16_01_129-2018</v>
          </cell>
          <cell r="C451" t="str">
            <v>182/06_16_038/CLLD_16_01_129</v>
          </cell>
          <cell r="D451" t="str">
            <v>3</v>
          </cell>
        </row>
        <row r="452">
          <cell r="A452" t="str">
            <v>CLLD_16_01_129-2018-0-0</v>
          </cell>
          <cell r="B452" t="str">
            <v>CLLD_16_01_129-2018</v>
          </cell>
          <cell r="C452" t="str">
            <v>189/06_16_075/CLLD_16_01_129</v>
          </cell>
          <cell r="D452" t="str">
            <v>2</v>
          </cell>
        </row>
        <row r="453">
          <cell r="A453" t="str">
            <v>CLLD_16_01_129-2018-0-0</v>
          </cell>
          <cell r="B453" t="str">
            <v>CLLD_16_01_129-2018</v>
          </cell>
          <cell r="C453" t="str">
            <v>254/06_16_038/CLLD_16_01_129</v>
          </cell>
          <cell r="D453" t="str">
            <v>5</v>
          </cell>
        </row>
        <row r="454">
          <cell r="A454" t="str">
            <v>CLLD_16_01_129-2018-0-0</v>
          </cell>
          <cell r="B454" t="str">
            <v>CLLD_16_01_129-2018</v>
          </cell>
          <cell r="C454" t="str">
            <v>267/06_16_075/CLLD_16_01_129</v>
          </cell>
          <cell r="D454" t="str">
            <v>4</v>
          </cell>
        </row>
        <row r="455">
          <cell r="A455" t="str">
            <v>CLLD_16_02_049-2018-1-029/06_16_073/CLLD_16_02_049</v>
          </cell>
          <cell r="B455" t="str">
            <v>CLLD_16_02_049-2018</v>
          </cell>
          <cell r="C455" t="str">
            <v>029/06_16_073/CLLD_16_02_049</v>
          </cell>
          <cell r="D455" t="str">
            <v>1</v>
          </cell>
        </row>
        <row r="456">
          <cell r="A456" t="str">
            <v>CLLD_16_02_049-2018-0-0</v>
          </cell>
          <cell r="B456" t="str">
            <v>CLLD_16_02_049-2018</v>
          </cell>
          <cell r="C456" t="str">
            <v>072/06_16_076/CLLD_16_02_049</v>
          </cell>
          <cell r="D456" t="str">
            <v>2</v>
          </cell>
        </row>
        <row r="457">
          <cell r="A457" t="str">
            <v>CLLD_16_02_049-2018-0-0</v>
          </cell>
          <cell r="B457" t="str">
            <v>CLLD_16_02_049-2018</v>
          </cell>
          <cell r="C457" t="str">
            <v>206/06_16_075/CLLD_16_02_049</v>
          </cell>
          <cell r="D457" t="str">
            <v>3</v>
          </cell>
        </row>
        <row r="458">
          <cell r="A458" t="str">
            <v>CLLD_16_02_049-2018-0-0</v>
          </cell>
          <cell r="B458" t="str">
            <v>CLLD_16_02_049-2018</v>
          </cell>
          <cell r="C458" t="str">
            <v>211/06_16_038/CLLD_16_02_049</v>
          </cell>
          <cell r="D458" t="str">
            <v>4</v>
          </cell>
        </row>
        <row r="459">
          <cell r="A459" t="str">
            <v>CLLD_15_01_046-2018-1-052/06_16_076/CLLD_15_01_046</v>
          </cell>
          <cell r="B459" t="str">
            <v>CLLD_15_01_046-2018</v>
          </cell>
          <cell r="C459" t="str">
            <v>052/06_16_076/CLLD_15_01_046</v>
          </cell>
          <cell r="D459" t="str">
            <v>7</v>
          </cell>
        </row>
        <row r="460">
          <cell r="A460" t="str">
            <v>CLLD_15_01_046-2018-0-0</v>
          </cell>
          <cell r="B460" t="str">
            <v>CLLD_15_01_046-2018</v>
          </cell>
          <cell r="C460" t="str">
            <v>103/06_16_072/CLLD_15_01_046</v>
          </cell>
          <cell r="D460" t="str">
            <v>8</v>
          </cell>
        </row>
        <row r="461">
          <cell r="A461" t="str">
            <v>CLLD_16_01_030-2018-0-0</v>
          </cell>
          <cell r="B461" t="str">
            <v>CLLD_16_01_030-2018</v>
          </cell>
          <cell r="C461" t="str">
            <v>042/06_16_074/CLLD_16_01_030</v>
          </cell>
          <cell r="D461" t="str">
            <v>5</v>
          </cell>
        </row>
        <row r="462">
          <cell r="A462" t="str">
            <v>CLLD_16_01_030-2018-0-0</v>
          </cell>
          <cell r="B462" t="str">
            <v>CLLD_16_01_030-2018</v>
          </cell>
          <cell r="C462" t="str">
            <v>094/06_16_072/CLLD_16_01_030</v>
          </cell>
          <cell r="D462" t="str">
            <v>4</v>
          </cell>
        </row>
        <row r="463">
          <cell r="A463" t="str">
            <v>CLLD_16_01_030-2018-1-166/06_16_038/CLLD_16_01_030</v>
          </cell>
          <cell r="B463" t="str">
            <v>CLLD_16_01_030-2018</v>
          </cell>
          <cell r="C463" t="str">
            <v>166/06_16_038/CLLD_16_01_030</v>
          </cell>
          <cell r="D463" t="str">
            <v>6</v>
          </cell>
        </row>
        <row r="464">
          <cell r="A464" t="str">
            <v>CLLD_16_01_030-2018-0-0</v>
          </cell>
          <cell r="B464" t="str">
            <v>CLLD_16_01_030-2018</v>
          </cell>
          <cell r="C464" t="str">
            <v>178/06_16_072/CLLD_16_01_030</v>
          </cell>
          <cell r="D464" t="str">
            <v>8</v>
          </cell>
        </row>
        <row r="465">
          <cell r="A465" t="str">
            <v>CLLD_16_01_030-2018-0-0</v>
          </cell>
          <cell r="B465" t="str">
            <v>CLLD_16_01_030-2018</v>
          </cell>
          <cell r="C465" t="str">
            <v>245/06_16_075/CLLD_16_01_030</v>
          </cell>
          <cell r="D465" t="str">
            <v>7</v>
          </cell>
        </row>
        <row r="466">
          <cell r="A466" t="str">
            <v>CLLD_15_01_235-2018-0-0</v>
          </cell>
          <cell r="B466" t="str">
            <v>CLLD_15_01_235-2018</v>
          </cell>
          <cell r="C466" t="str">
            <v>037/06_16_073/CLLD_15_01_235</v>
          </cell>
          <cell r="D466" t="str">
            <v>7</v>
          </cell>
        </row>
        <row r="467">
          <cell r="A467" t="str">
            <v>CLLD_15_01_235-2018-1-106/06_16_072/CLLD_15_01_235</v>
          </cell>
          <cell r="B467" t="str">
            <v>CLLD_15_01_235-2018</v>
          </cell>
          <cell r="C467" t="str">
            <v>106/06_16_072/CLLD_15_01_235</v>
          </cell>
          <cell r="D467" t="str">
            <v>5</v>
          </cell>
        </row>
        <row r="468">
          <cell r="A468" t="str">
            <v>CLLD_15_01_235-2018-0-0</v>
          </cell>
          <cell r="B468" t="str">
            <v>CLLD_15_01_235-2018</v>
          </cell>
          <cell r="C468" t="str">
            <v>215/06_16_075/CLLD_15_01_235</v>
          </cell>
          <cell r="D468" t="str">
            <v>6</v>
          </cell>
        </row>
        <row r="469">
          <cell r="A469" t="str">
            <v>CLLD_16_02_068-2018-0-0</v>
          </cell>
          <cell r="B469" t="str">
            <v>CLLD_16_02_068-2018</v>
          </cell>
          <cell r="C469" t="str">
            <v>079/06_16_074/CLLD_16_02_068</v>
          </cell>
          <cell r="D469" t="str">
            <v>9</v>
          </cell>
        </row>
        <row r="470">
          <cell r="A470" t="str">
            <v>CLLD_16_02_068-2018-0-0</v>
          </cell>
          <cell r="B470" t="str">
            <v>CLLD_16_02_068-2018</v>
          </cell>
          <cell r="C470" t="str">
            <v>114/06_16_072/CLLD_16_02_068</v>
          </cell>
          <cell r="D470" t="str">
            <v>5</v>
          </cell>
        </row>
        <row r="471">
          <cell r="A471" t="str">
            <v>CLLD_16_02_068-2018-0-0</v>
          </cell>
          <cell r="B471" t="str">
            <v>CLLD_16_02_068-2018</v>
          </cell>
          <cell r="C471" t="str">
            <v>175/06_16_075/CLLD_16_02_068</v>
          </cell>
          <cell r="D471" t="str">
            <v>2</v>
          </cell>
        </row>
        <row r="472">
          <cell r="A472" t="str">
            <v>CLLD_16_02_068-2018-1-178/06_16_075/CLLD_16_02_068</v>
          </cell>
          <cell r="B472" t="str">
            <v>CLLD_16_02_068-2018</v>
          </cell>
          <cell r="C472" t="str">
            <v>178/06_16_075/CLLD_16_02_068</v>
          </cell>
          <cell r="D472" t="str">
            <v>3</v>
          </cell>
        </row>
        <row r="473">
          <cell r="A473" t="str">
            <v>CLLD_16_02_068-2018-0-0</v>
          </cell>
          <cell r="B473" t="str">
            <v>CLLD_16_02_068-2018</v>
          </cell>
          <cell r="C473" t="str">
            <v>179/06_16_075/CLLD_16_02_068</v>
          </cell>
          <cell r="D473" t="str">
            <v>4</v>
          </cell>
        </row>
        <row r="474">
          <cell r="A474" t="str">
            <v>CLLD_16_02_068-2018-0-0</v>
          </cell>
          <cell r="B474" t="str">
            <v>CLLD_16_02_068-2018</v>
          </cell>
          <cell r="C474" t="str">
            <v>219/06_16_038/CLLD_16_02_068</v>
          </cell>
          <cell r="D474" t="str">
            <v>6</v>
          </cell>
        </row>
        <row r="475">
          <cell r="A475" t="str">
            <v>CLLD_16_02_090-2018-1-164/06_16_075/CLLD_16_02_090</v>
          </cell>
          <cell r="B475" t="str">
            <v>CLLD_16_02_090-2018</v>
          </cell>
          <cell r="C475" t="str">
            <v>164/06_16_075/CLLD_16_02_090</v>
          </cell>
          <cell r="D475" t="str">
            <v>1</v>
          </cell>
        </row>
        <row r="476">
          <cell r="A476" t="str">
            <v>CLLD_16_02_090-2018-0-0</v>
          </cell>
          <cell r="B476" t="str">
            <v>CLLD_16_02_090-2018</v>
          </cell>
          <cell r="C476" t="str">
            <v>165/06_16_038/CLLD_16_02_090</v>
          </cell>
          <cell r="D476" t="str">
            <v>2</v>
          </cell>
        </row>
        <row r="477">
          <cell r="A477" t="str">
            <v>CLLD_16_01_026-2018-0-0</v>
          </cell>
          <cell r="B477" t="str">
            <v>CLLD_16_01_026-2018</v>
          </cell>
          <cell r="C477" t="str">
            <v>028/06_16_073/CLLD_16_01_026</v>
          </cell>
          <cell r="D477" t="str">
            <v>2</v>
          </cell>
        </row>
        <row r="478">
          <cell r="A478" t="str">
            <v>CLLD_16_01_026-2018-1-149/06_16_038/CLLD_16_01_026</v>
          </cell>
          <cell r="B478" t="str">
            <v>CLLD_16_01_026-2018</v>
          </cell>
          <cell r="C478" t="str">
            <v>149/06_16_038/CLLD_16_01_026</v>
          </cell>
          <cell r="D478" t="str">
            <v>3</v>
          </cell>
        </row>
        <row r="479">
          <cell r="A479" t="str">
            <v>CLLD_16_01_026-2018-0-0</v>
          </cell>
          <cell r="B479" t="str">
            <v>CLLD_16_01_026-2018</v>
          </cell>
          <cell r="C479" t="str">
            <v>160/06_16_075/CLLD_16_01_026</v>
          </cell>
          <cell r="D479" t="str">
            <v>1</v>
          </cell>
        </row>
        <row r="480">
          <cell r="A480" t="str">
            <v>CLLD_16_01_026-2018-0-0</v>
          </cell>
          <cell r="B480" t="str">
            <v>CLLD_16_01_026-2018</v>
          </cell>
          <cell r="C480" t="str">
            <v>267/06_16_038/CLLD_16_01_026</v>
          </cell>
          <cell r="D480" t="str">
            <v>4</v>
          </cell>
        </row>
        <row r="481">
          <cell r="A481" t="str">
            <v>CLLD_16_01_048-2018-0-0</v>
          </cell>
          <cell r="B481" t="str">
            <v>CLLD_16_01_048-2018</v>
          </cell>
          <cell r="C481" t="str">
            <v>033/06_16_074/CLLD_16_01_048</v>
          </cell>
          <cell r="D481" t="str">
            <v>3</v>
          </cell>
        </row>
        <row r="482">
          <cell r="A482" t="str">
            <v>CLLD_16_01_048-2018-0-0</v>
          </cell>
          <cell r="B482" t="str">
            <v>CLLD_16_01_048-2018</v>
          </cell>
          <cell r="C482" t="str">
            <v>057/06_16_076/CLLD_16_01_048</v>
          </cell>
          <cell r="D482" t="str">
            <v>5</v>
          </cell>
        </row>
        <row r="483">
          <cell r="A483" t="str">
            <v>CLLD_16_01_048-2018-0-0</v>
          </cell>
          <cell r="B483" t="str">
            <v>CLLD_16_01_048-2018</v>
          </cell>
          <cell r="C483" t="str">
            <v>079/06_16_072/CLLD_16_01_048</v>
          </cell>
          <cell r="D483" t="str">
            <v>4</v>
          </cell>
        </row>
        <row r="484">
          <cell r="A484" t="str">
            <v>CLLD_16_01_048-2018-1-117/06_16_075/CLLD_16_01_048</v>
          </cell>
          <cell r="B484" t="str">
            <v>CLLD_16_01_048-2018</v>
          </cell>
          <cell r="C484" t="str">
            <v>117/06_16_075/CLLD_16_01_048</v>
          </cell>
          <cell r="D484" t="str">
            <v>1</v>
          </cell>
        </row>
        <row r="485">
          <cell r="A485" t="str">
            <v>CLLD_16_01_048-2018-0-0</v>
          </cell>
          <cell r="B485" t="str">
            <v>CLLD_16_01_048-2018</v>
          </cell>
          <cell r="C485" t="str">
            <v>128/06_16_038/CLLD_16_01_048</v>
          </cell>
          <cell r="D485" t="str">
            <v>2</v>
          </cell>
        </row>
        <row r="486">
          <cell r="A486" t="str">
            <v>CLLD_16_01_092-2018-0-0</v>
          </cell>
          <cell r="B486" t="str">
            <v>CLLD_16_01_092-2018</v>
          </cell>
          <cell r="C486" t="str">
            <v>046/06_16_076/CLLD_16_01_092</v>
          </cell>
          <cell r="D486" t="str">
            <v>5</v>
          </cell>
        </row>
        <row r="487">
          <cell r="A487" t="str">
            <v>CLLD_16_01_092-2018-1-124/06_16_075/CLLD_16_01_092</v>
          </cell>
          <cell r="B487" t="str">
            <v>CLLD_16_01_092-2018</v>
          </cell>
          <cell r="C487" t="str">
            <v>124/06_16_075/CLLD_16_01_092</v>
          </cell>
          <cell r="D487" t="str">
            <v>3</v>
          </cell>
        </row>
        <row r="488">
          <cell r="A488" t="str">
            <v>CLLD_16_01_073-2018-0-0</v>
          </cell>
          <cell r="B488" t="str">
            <v>CLLD_16_01_073-2018</v>
          </cell>
          <cell r="C488" t="str">
            <v>054/06_16_074/CLLD_16_01_073</v>
          </cell>
          <cell r="D488" t="str">
            <v>2</v>
          </cell>
        </row>
        <row r="489">
          <cell r="A489" t="str">
            <v>CLLD_16_01_073-2018-1-115/06_16_072/CLLD_16_01_073</v>
          </cell>
          <cell r="B489" t="str">
            <v>CLLD_16_01_073-2018</v>
          </cell>
          <cell r="C489" t="str">
            <v>115/06_16_072/CLLD_16_01_073</v>
          </cell>
          <cell r="D489" t="str">
            <v>1</v>
          </cell>
        </row>
        <row r="490">
          <cell r="A490" t="str">
            <v>CLLD_16_01_073-2018-0-0</v>
          </cell>
          <cell r="B490" t="str">
            <v>CLLD_16_01_073-2018</v>
          </cell>
          <cell r="C490" t="str">
            <v>158/06_16_072/CLLD_16_01_073</v>
          </cell>
          <cell r="D490" t="str">
            <v>6</v>
          </cell>
        </row>
        <row r="491">
          <cell r="A491" t="str">
            <v>CLLD_16_01_073-2018-0-0</v>
          </cell>
          <cell r="B491" t="str">
            <v>CLLD_16_01_073-2018</v>
          </cell>
          <cell r="C491" t="str">
            <v>205/06_16_075/CLLD_16_01_073</v>
          </cell>
          <cell r="D491" t="str">
            <v>4</v>
          </cell>
        </row>
        <row r="492">
          <cell r="A492" t="str">
            <v>CLLD_16_01_073-2018-0-0</v>
          </cell>
          <cell r="B492" t="str">
            <v>CLLD_16_01_073-2018</v>
          </cell>
          <cell r="C492" t="str">
            <v>249/06_16_038/CLLD_16_01_073</v>
          </cell>
          <cell r="D492" t="str">
            <v>5</v>
          </cell>
        </row>
        <row r="493">
          <cell r="A493" t="str">
            <v>CLLD_16_01_073-2018-0-0</v>
          </cell>
          <cell r="B493" t="str">
            <v>CLLD_16_01_073-2018</v>
          </cell>
          <cell r="C493" t="str">
            <v>260/06_16_075/CLLD_16_01_073</v>
          </cell>
          <cell r="D493" t="str">
            <v>8</v>
          </cell>
        </row>
        <row r="494">
          <cell r="A494" t="str">
            <v>CLLD_16_01_062-2018-0-0</v>
          </cell>
          <cell r="B494" t="str">
            <v>CLLD_16_01_062-2018</v>
          </cell>
          <cell r="C494" t="str">
            <v>007/06_16_058/CLLD_16_01_062</v>
          </cell>
          <cell r="D494" t="str">
            <v>7</v>
          </cell>
        </row>
        <row r="495">
          <cell r="A495" t="str">
            <v>CLLD_16_01_062-2018-1-089/06_16_072/CLLD_16_01_062</v>
          </cell>
          <cell r="B495" t="str">
            <v>CLLD_16_01_062-2018</v>
          </cell>
          <cell r="C495" t="str">
            <v>089/06_16_072/CLLD_16_01_062</v>
          </cell>
          <cell r="D495" t="str">
            <v>5</v>
          </cell>
        </row>
        <row r="496">
          <cell r="A496" t="str">
            <v>CLLD_16_01_062-2018-0-0</v>
          </cell>
          <cell r="B496" t="str">
            <v>CLLD_16_01_062-2018</v>
          </cell>
          <cell r="C496" t="str">
            <v>142/06_16_075/CLLD_16_01_062</v>
          </cell>
          <cell r="D496" t="str">
            <v>6</v>
          </cell>
        </row>
        <row r="497">
          <cell r="A497" t="str">
            <v>CLLD_16_01_062-2018-0-0</v>
          </cell>
          <cell r="B497" t="str">
            <v>CLLD_16_01_062-2018</v>
          </cell>
          <cell r="C497" t="str">
            <v>143/06_16_038/CLLD_16_01_062</v>
          </cell>
          <cell r="D497" t="str">
            <v>8</v>
          </cell>
        </row>
        <row r="498">
          <cell r="A498" t="str">
            <v>CLLD_16_01_062-2018-0-0</v>
          </cell>
          <cell r="B498" t="str">
            <v>CLLD_16_01_062-2018</v>
          </cell>
          <cell r="C498" t="str">
            <v>161/06_16_038/CLLD_16_01_062</v>
          </cell>
          <cell r="D498" t="str">
            <v>9</v>
          </cell>
        </row>
        <row r="499">
          <cell r="A499" t="str">
            <v>CLLD_16_01_062-2018-0-0</v>
          </cell>
          <cell r="B499" t="str">
            <v>CLLD_16_01_062-2018</v>
          </cell>
          <cell r="C499" t="str">
            <v>250/06_16_075/CLLD_16_01_062</v>
          </cell>
          <cell r="D499" t="str">
            <v>10</v>
          </cell>
        </row>
        <row r="500">
          <cell r="A500" t="str">
            <v>CLLD_16_01_062-2018-0-0</v>
          </cell>
          <cell r="B500" t="str">
            <v>CLLD_16_01_062-2018</v>
          </cell>
          <cell r="C500" t="str">
            <v>253/06_16_075/CLLD_16_01_062</v>
          </cell>
          <cell r="D500" t="str">
            <v>11</v>
          </cell>
        </row>
        <row r="501">
          <cell r="A501" t="str">
            <v>CLLD_15_01_229-2018-0-0</v>
          </cell>
          <cell r="B501" t="str">
            <v>CLLD_15_01_229-2018</v>
          </cell>
          <cell r="C501" t="str">
            <v>058/06_16_074/CLLD_15_01_229</v>
          </cell>
          <cell r="D501" t="str">
            <v>8</v>
          </cell>
        </row>
        <row r="502">
          <cell r="A502" t="str">
            <v>CLLD_15_01_229-2018-1-093/06_16_072/CLLD_15_01_229</v>
          </cell>
          <cell r="B502" t="str">
            <v>CLLD_15_01_229-2018</v>
          </cell>
          <cell r="C502" t="str">
            <v>093/06_16_072/CLLD_15_01_229</v>
          </cell>
          <cell r="D502" t="str">
            <v>5</v>
          </cell>
        </row>
        <row r="503">
          <cell r="A503" t="str">
            <v>CLLD_15_01_229-2018-0-0</v>
          </cell>
          <cell r="B503" t="str">
            <v>CLLD_15_01_229-2018</v>
          </cell>
          <cell r="C503" t="str">
            <v>199/06_16_038/CLLD_15_01_229</v>
          </cell>
          <cell r="D503" t="str">
            <v>6</v>
          </cell>
        </row>
        <row r="504">
          <cell r="A504" t="str">
            <v>CLLD_15_01_229-2018-0-0</v>
          </cell>
          <cell r="B504" t="str">
            <v>CLLD_15_01_229-2018</v>
          </cell>
          <cell r="C504" t="str">
            <v>200/06_16_038/CLLD_15_01_229</v>
          </cell>
          <cell r="D504" t="str">
            <v>7</v>
          </cell>
        </row>
        <row r="505">
          <cell r="A505" t="str">
            <v>CLLD_16_01_155-2018-1-059/06_16_076/CLLD_16_01_155</v>
          </cell>
          <cell r="B505" t="str">
            <v>CLLD_16_01_155-2018</v>
          </cell>
          <cell r="C505" t="str">
            <v>059/06_16_076/CLLD_16_01_155</v>
          </cell>
          <cell r="D505" t="str">
            <v>1</v>
          </cell>
        </row>
        <row r="506">
          <cell r="A506" t="str">
            <v>CLLD_16_01_155-2018-0-0</v>
          </cell>
          <cell r="B506" t="str">
            <v>CLLD_16_01_155-2018</v>
          </cell>
          <cell r="C506" t="str">
            <v>216/06_16_075/CLLD_16_01_155</v>
          </cell>
          <cell r="D506" t="str">
            <v>2</v>
          </cell>
        </row>
        <row r="507">
          <cell r="A507" t="str">
            <v>CLLD_15_01_026-2018-0-0</v>
          </cell>
          <cell r="B507" t="str">
            <v>CLLD_15_01_026-2018</v>
          </cell>
          <cell r="C507" t="str">
            <v>002/06_18_107/CLLD_15_01_026</v>
          </cell>
          <cell r="D507" t="str">
            <v>6</v>
          </cell>
        </row>
        <row r="508">
          <cell r="A508" t="str">
            <v>CLLD_15_01_026-2018-1-102/06_16_072/CLLD_15_01_026</v>
          </cell>
          <cell r="B508" t="str">
            <v>CLLD_15_01_026-2018</v>
          </cell>
          <cell r="C508" t="str">
            <v>102/06_16_072/CLLD_15_01_026</v>
          </cell>
          <cell r="D508" t="str">
            <v>5</v>
          </cell>
        </row>
        <row r="509">
          <cell r="A509" t="str">
            <v>CLLD_15_01_026-2018-0-0</v>
          </cell>
          <cell r="B509" t="str">
            <v>CLLD_15_01_026-2018</v>
          </cell>
          <cell r="C509" t="str">
            <v>198/06_16_075/CLLD_15_01_026</v>
          </cell>
          <cell r="D509" t="str">
            <v>7</v>
          </cell>
        </row>
        <row r="510">
          <cell r="A510" t="str">
            <v>CLLD_16_01_086-2018-0-0</v>
          </cell>
          <cell r="B510" t="str">
            <v>CLLD_16_01_086-2018</v>
          </cell>
          <cell r="C510" t="str">
            <v>008/06_16_058/CLLD_16_01_086</v>
          </cell>
          <cell r="D510" t="str">
            <v>5</v>
          </cell>
        </row>
        <row r="511">
          <cell r="A511" t="str">
            <v>CLLD_16_01_086-2018-1-153/06_16_038/CLLD_16_01_086</v>
          </cell>
          <cell r="B511" t="str">
            <v>CLLD_16_01_086-2018</v>
          </cell>
          <cell r="C511" t="str">
            <v>153/06_16_038/CLLD_16_01_086</v>
          </cell>
          <cell r="D511" t="str">
            <v>3</v>
          </cell>
        </row>
        <row r="512">
          <cell r="A512" t="str">
            <v>CLLD_16_01_086-2018-0-0</v>
          </cell>
          <cell r="B512" t="str">
            <v>CLLD_16_01_086-2018</v>
          </cell>
          <cell r="C512" t="str">
            <v>168/06_16_075/CLLD_16_01_086</v>
          </cell>
          <cell r="D512" t="str">
            <v>4</v>
          </cell>
        </row>
        <row r="513">
          <cell r="A513" t="str">
            <v>CLLD_16_01_086-2018-0-0</v>
          </cell>
          <cell r="B513" t="str">
            <v>CLLD_16_01_086-2018</v>
          </cell>
          <cell r="C513" t="str">
            <v>131/06_16_072/CLLD_16_01_086</v>
          </cell>
          <cell r="D513" t="str">
            <v>7</v>
          </cell>
        </row>
        <row r="514">
          <cell r="A514" t="str">
            <v>CLLD_16_01_036-2018-1-172/06_16_075/CLLD_16_01_036</v>
          </cell>
          <cell r="B514" t="str">
            <v>CLLD_16_01_036-2018</v>
          </cell>
          <cell r="C514" t="str">
            <v>172/06_16_075/CLLD_16_01_036</v>
          </cell>
          <cell r="D514" t="str">
            <v>2</v>
          </cell>
        </row>
        <row r="515">
          <cell r="A515" t="str">
            <v>CLLD_16_01_044-2018-0-0</v>
          </cell>
          <cell r="B515" t="str">
            <v>CLLD_16_01_044-2018</v>
          </cell>
          <cell r="C515" t="str">
            <v>160/06_16_038/CLLD_16_01_044</v>
          </cell>
          <cell r="D515" t="str">
            <v>2</v>
          </cell>
        </row>
        <row r="516">
          <cell r="A516" t="str">
            <v>CLLD_16_01_044-2018-1-169/06_16_075/CLLD_16_01_044</v>
          </cell>
          <cell r="B516" t="str">
            <v>CLLD_16_01_044-2018</v>
          </cell>
          <cell r="C516" t="str">
            <v>169/06_16_075/CLLD_16_01_044</v>
          </cell>
          <cell r="D516" t="str">
            <v>1</v>
          </cell>
        </row>
        <row r="517">
          <cell r="A517" t="str">
            <v>CLLD_15_01_120-2017-1-021/06_16_073/CLLD_15_01_120</v>
          </cell>
          <cell r="B517" t="str">
            <v>CLLD_15_01_120-2017</v>
          </cell>
          <cell r="C517" t="str">
            <v>021/06_16_073/CLLD_15_01_120</v>
          </cell>
          <cell r="D517" t="str">
            <v>1</v>
          </cell>
        </row>
        <row r="518">
          <cell r="A518" t="str">
            <v>CLLD_16_01_070-2018-1-052/06_16_074/CLLD_16_01_070</v>
          </cell>
          <cell r="B518" t="str">
            <v>CLLD_16_01_070-2018</v>
          </cell>
          <cell r="C518" t="str">
            <v>052/06_16_074/CLLD_16_01_070</v>
          </cell>
          <cell r="D518" t="str">
            <v>1</v>
          </cell>
        </row>
        <row r="519">
          <cell r="A519" t="str">
            <v>CLLD_16_01_070-2018-0-0</v>
          </cell>
          <cell r="B519" t="str">
            <v>CLLD_16_01_070-2018</v>
          </cell>
          <cell r="C519" t="str">
            <v>116/06_16_072/CLLD_16_01_070</v>
          </cell>
          <cell r="D519" t="str">
            <v>2</v>
          </cell>
        </row>
        <row r="520">
          <cell r="A520" t="str">
            <v>CLLD_16_01_070-2018-0-0</v>
          </cell>
          <cell r="B520" t="str">
            <v>CLLD_16_01_070-2018</v>
          </cell>
          <cell r="C520" t="str">
            <v>081/06_16_076/CLLD_16_01_070</v>
          </cell>
          <cell r="D520" t="str">
            <v>3</v>
          </cell>
        </row>
        <row r="521">
          <cell r="A521" t="str">
            <v>CLLD_16_01_070-2018-0-0</v>
          </cell>
          <cell r="B521" t="str">
            <v>CLLD_16_01_070-2018</v>
          </cell>
          <cell r="C521" t="str">
            <v>161/06_16_072/CLLD_16_01_070</v>
          </cell>
          <cell r="D521" t="str">
            <v>5</v>
          </cell>
        </row>
        <row r="522">
          <cell r="A522" t="str">
            <v>CLLD_16_01_070-2018-0-0</v>
          </cell>
          <cell r="B522" t="str">
            <v>CLLD_16_01_070-2018</v>
          </cell>
          <cell r="C522" t="str">
            <v>264/06_16_075/CLLD_16_01_070</v>
          </cell>
          <cell r="D522" t="str">
            <v>4</v>
          </cell>
        </row>
        <row r="523">
          <cell r="A523" t="str">
            <v>CLLD_15_01_104-2018-0-0</v>
          </cell>
          <cell r="B523" t="str">
            <v>CLLD_15_01_104-2018</v>
          </cell>
          <cell r="C523" t="str">
            <v>051/06_16_074/CLLD_15_01_104</v>
          </cell>
          <cell r="D523" t="str">
            <v>9</v>
          </cell>
        </row>
        <row r="524">
          <cell r="A524" t="str">
            <v>CLLD_15_01_104-2018-0-0</v>
          </cell>
          <cell r="B524" t="str">
            <v>CLLD_15_01_104-2018</v>
          </cell>
          <cell r="C524" t="str">
            <v>162/06_16_038/CLLD_15_01_104</v>
          </cell>
          <cell r="D524" t="str">
            <v>6</v>
          </cell>
        </row>
        <row r="525">
          <cell r="A525" t="str">
            <v>CLLD_15_01_104-2018-0-0</v>
          </cell>
          <cell r="B525" t="str">
            <v>CLLD_15_01_104-2018</v>
          </cell>
          <cell r="C525" t="str">
            <v>167/06_16_072/CLLD_15_01_104</v>
          </cell>
          <cell r="D525" t="str">
            <v>12</v>
          </cell>
        </row>
        <row r="526">
          <cell r="A526" t="str">
            <v>CLLD_15_01_104-2018-1-174/06_16_075/CLLD_15_01_104</v>
          </cell>
          <cell r="B526" t="str">
            <v>CLLD_15_01_104-2018</v>
          </cell>
          <cell r="C526" t="str">
            <v>174/06_16_075/CLLD_15_01_104</v>
          </cell>
          <cell r="D526" t="str">
            <v>8</v>
          </cell>
        </row>
        <row r="527">
          <cell r="A527" t="str">
            <v>CLLD_15_01_104-2018-0-0</v>
          </cell>
          <cell r="B527" t="str">
            <v>CLLD_15_01_104-2018</v>
          </cell>
          <cell r="C527" t="str">
            <v>253/06_16_038/CLLD_15_01_104</v>
          </cell>
          <cell r="D527" t="str">
            <v>11</v>
          </cell>
        </row>
        <row r="528">
          <cell r="A528" t="str">
            <v>CLLD_15_01_104-2018-0-0</v>
          </cell>
          <cell r="B528" t="str">
            <v>CLLD_15_01_104-2018</v>
          </cell>
          <cell r="C528" t="str">
            <v>268/06_16_075/CLLD_15_01_104</v>
          </cell>
          <cell r="D528" t="str">
            <v>10</v>
          </cell>
        </row>
        <row r="529">
          <cell r="A529" t="str">
            <v>CLLD_15_01_104-2018-0-0</v>
          </cell>
          <cell r="B529" t="str">
            <v>CLLD_15_01_104-2018</v>
          </cell>
          <cell r="C529" t="str">
            <v>287/06_16_075/CLLD_15_01_104</v>
          </cell>
          <cell r="D529" t="str">
            <v>13</v>
          </cell>
        </row>
        <row r="530">
          <cell r="A530" t="str">
            <v>CLLD_15_01_259-2018-0-0</v>
          </cell>
          <cell r="B530" t="str">
            <v>CLLD_15_01_259-2018</v>
          </cell>
          <cell r="C530" t="str">
            <v>129/06_16_072/CLLD_15_01_259</v>
          </cell>
          <cell r="D530" t="str">
            <v>2</v>
          </cell>
        </row>
        <row r="531">
          <cell r="A531" t="str">
            <v>CLLD_15_01_259-2018-1-194/06_16_038/CLLD_15_01_259</v>
          </cell>
          <cell r="B531" t="str">
            <v>CLLD_15_01_259-2018</v>
          </cell>
          <cell r="C531" t="str">
            <v>194/06_16_038/CLLD_15_01_259</v>
          </cell>
          <cell r="D531" t="str">
            <v>3</v>
          </cell>
        </row>
        <row r="532">
          <cell r="A532" t="str">
            <v>CLLD_16_01_106-2018-1-151/06_16_038/CLLD_16_01_106</v>
          </cell>
          <cell r="B532" t="str">
            <v>CLLD_16_01_106-2018</v>
          </cell>
          <cell r="C532" t="str">
            <v>151/06_16_038/CLLD_16_01_106</v>
          </cell>
          <cell r="D532" t="str">
            <v>2</v>
          </cell>
        </row>
        <row r="533">
          <cell r="A533" t="str">
            <v>CLLD_16_01_106-2018-0-0</v>
          </cell>
          <cell r="B533" t="str">
            <v>CLLD_16_01_106-2018</v>
          </cell>
          <cell r="C533" t="str">
            <v>156/06_16_075/CLLD_16_01_106</v>
          </cell>
          <cell r="D533" t="str">
            <v>1</v>
          </cell>
        </row>
        <row r="534">
          <cell r="A534" t="str">
            <v>CLLD_16_02_014-2018-1-192/06_16_038/CLLD_16_02_014</v>
          </cell>
          <cell r="B534" t="str">
            <v>CLLD_16_02_014-2018</v>
          </cell>
          <cell r="C534" t="str">
            <v>192/06_16_038/CLLD_16_02_014</v>
          </cell>
          <cell r="D534" t="str">
            <v>4</v>
          </cell>
        </row>
        <row r="535">
          <cell r="A535" t="str">
            <v>CLLD_16_01_093-2018-0-0</v>
          </cell>
          <cell r="B535" t="str">
            <v>CLLD_16_01_093-2018</v>
          </cell>
          <cell r="C535" t="str">
            <v>068/06_16_074/CLLD_16_01_093</v>
          </cell>
          <cell r="D535" t="str">
            <v>6</v>
          </cell>
        </row>
        <row r="536">
          <cell r="A536" t="str">
            <v>CLLD_16_01_093-2018-1-175/06_16_038/CLLD_16_01_093</v>
          </cell>
          <cell r="B536" t="str">
            <v>CLLD_16_01_093-2018</v>
          </cell>
          <cell r="C536" t="str">
            <v>175/06_16_038/CLLD_16_01_093</v>
          </cell>
          <cell r="D536" t="str">
            <v>4</v>
          </cell>
        </row>
        <row r="537">
          <cell r="A537" t="str">
            <v>CLLD_15_01_198-2018-1-203/06_16_038/CLLD_15_01_198</v>
          </cell>
          <cell r="B537" t="str">
            <v>CLLD_15_01_198-2018</v>
          </cell>
          <cell r="C537" t="str">
            <v>203/06_16_038/CLLD_15_01_198</v>
          </cell>
          <cell r="D537" t="str">
            <v>5</v>
          </cell>
        </row>
        <row r="538">
          <cell r="A538" t="str">
            <v>CLLD_15_01_198-2018-0-0</v>
          </cell>
          <cell r="B538" t="str">
            <v>CLLD_15_01_198-2018</v>
          </cell>
          <cell r="C538" t="str">
            <v>203/06_16_075/CLLD_15_01_198</v>
          </cell>
          <cell r="D538" t="str">
            <v>4</v>
          </cell>
        </row>
        <row r="539">
          <cell r="A539" t="str">
            <v>CLLD_16_01_049-2018-0-0</v>
          </cell>
          <cell r="B539" t="str">
            <v>CLLD_16_01_049-2018</v>
          </cell>
          <cell r="C539" t="str">
            <v>061/06_16_076/CLLD_16_01_049</v>
          </cell>
          <cell r="D539" t="str">
            <v>5</v>
          </cell>
        </row>
        <row r="540">
          <cell r="A540" t="str">
            <v>CLLD_16_01_049-2018-0-0</v>
          </cell>
          <cell r="B540" t="str">
            <v>CLLD_16_01_049-2018</v>
          </cell>
          <cell r="C540" t="str">
            <v>179/06_16_038/CLLD_16_01_049</v>
          </cell>
          <cell r="D540" t="str">
            <v>4</v>
          </cell>
        </row>
        <row r="541">
          <cell r="A541" t="str">
            <v>CLLD_16_01_049-2018-1-187/06_16_075/CLLD_16_01_049</v>
          </cell>
          <cell r="B541" t="str">
            <v>CLLD_16_01_049-2018</v>
          </cell>
          <cell r="C541" t="str">
            <v>187/06_16_075/CLLD_16_01_049</v>
          </cell>
          <cell r="D541" t="str">
            <v>6</v>
          </cell>
        </row>
        <row r="542">
          <cell r="A542" t="str">
            <v>CLLD_16_02_105-2018-1-150/06_16_038/CLLD_16_02_105</v>
          </cell>
          <cell r="B542" t="str">
            <v>CLLD_16_02_105-2018</v>
          </cell>
          <cell r="C542" t="str">
            <v>150/06_16_038/CLLD_16_02_105</v>
          </cell>
          <cell r="D542" t="str">
            <v>2</v>
          </cell>
        </row>
        <row r="543">
          <cell r="A543" t="str">
            <v>CLLD_16_02_105-2018-0-0</v>
          </cell>
          <cell r="B543" t="str">
            <v>CLLD_16_02_105-2018</v>
          </cell>
          <cell r="C543" t="str">
            <v>154/06_16_075/CLLD_16_02_105</v>
          </cell>
          <cell r="D543" t="str">
            <v>1</v>
          </cell>
        </row>
        <row r="544">
          <cell r="A544" t="str">
            <v>CLLD_15_01_242-2018-1-047/06_16_074/CLLD_15_01_242</v>
          </cell>
          <cell r="B544" t="str">
            <v>CLLD_15_01_242-2018</v>
          </cell>
          <cell r="C544" t="str">
            <v>047/06_16_074/CLLD_15_01_242</v>
          </cell>
          <cell r="D544" t="str">
            <v>8</v>
          </cell>
        </row>
        <row r="545">
          <cell r="A545" t="str">
            <v>CLLD_15_01_242-2018-0-0</v>
          </cell>
          <cell r="B545" t="str">
            <v>CLLD_15_01_242-2018</v>
          </cell>
          <cell r="C545" t="str">
            <v>054/06_16_076/CLLD_15_01_242</v>
          </cell>
          <cell r="D545" t="str">
            <v>9</v>
          </cell>
        </row>
        <row r="546">
          <cell r="A546" t="str">
            <v>CLLD_15_01_242-2018-0-0</v>
          </cell>
          <cell r="B546" t="str">
            <v>CLLD_15_01_242-2018</v>
          </cell>
          <cell r="C546" t="str">
            <v>105/06_16_072/CLLD_15_01_242</v>
          </cell>
          <cell r="D546" t="str">
            <v>7</v>
          </cell>
        </row>
        <row r="547">
          <cell r="A547" t="str">
            <v>CLLD_15_01_242-2018-0-0</v>
          </cell>
          <cell r="B547" t="str">
            <v>CLLD_15_01_242-2018</v>
          </cell>
          <cell r="C547" t="str">
            <v>250/06_16_038/CLLD_15_01_242</v>
          </cell>
          <cell r="D547" t="str">
            <v>10</v>
          </cell>
        </row>
        <row r="548">
          <cell r="A548" t="str">
            <v>CLLD_16_01_099-2018-1-111/06_16_072/CLLD_16_01_099</v>
          </cell>
          <cell r="B548" t="str">
            <v>CLLD_16_01_099-2018</v>
          </cell>
          <cell r="C548" t="str">
            <v>111/06_16_072/CLLD_16_01_099</v>
          </cell>
          <cell r="D548" t="str">
            <v>1</v>
          </cell>
        </row>
        <row r="549">
          <cell r="A549" t="str">
            <v>CLLD_16_01_099-2018-0-0</v>
          </cell>
          <cell r="B549" t="str">
            <v>CLLD_16_01_099-2018</v>
          </cell>
          <cell r="C549" t="str">
            <v>195/06_16_075/CLLD_16_01_099</v>
          </cell>
          <cell r="D549" t="str">
            <v>2</v>
          </cell>
        </row>
        <row r="550">
          <cell r="A550" t="str">
            <v>CLLD_17_03_036-2018-0-0</v>
          </cell>
          <cell r="B550" t="str">
            <v>CLLD_17_03_036-2018</v>
          </cell>
          <cell r="C550" t="str">
            <v>062/06_16_076/CLLD_17_03_036</v>
          </cell>
          <cell r="D550" t="str">
            <v>2</v>
          </cell>
        </row>
        <row r="551">
          <cell r="A551" t="str">
            <v>CLLD_17_03_036-2018-0-0</v>
          </cell>
          <cell r="B551" t="str">
            <v>CLLD_17_03_036-2018</v>
          </cell>
          <cell r="C551" t="str">
            <v>130/06_16_072/CLLD_17_03_036</v>
          </cell>
          <cell r="D551" t="str">
            <v>3</v>
          </cell>
        </row>
        <row r="552">
          <cell r="A552" t="str">
            <v>CLLD_17_03_036-2018-1-138/06_16_038/CLLD_17_03_036</v>
          </cell>
          <cell r="B552" t="str">
            <v>CLLD_17_03_036-2018</v>
          </cell>
          <cell r="C552" t="str">
            <v>138/06_16_038/CLLD_17_03_036</v>
          </cell>
          <cell r="D552" t="str">
            <v>1</v>
          </cell>
        </row>
        <row r="553">
          <cell r="A553" t="str">
            <v>CLLD_15_01_021-2018-1-188/06_16_038/CLLD_15_01_021</v>
          </cell>
          <cell r="B553" t="str">
            <v>CLLD_15_01_021-2018</v>
          </cell>
          <cell r="C553" t="str">
            <v>188/06_16_038/CLLD_15_01_021</v>
          </cell>
          <cell r="D553" t="str">
            <v>1</v>
          </cell>
        </row>
        <row r="554">
          <cell r="A554" t="str">
            <v>CLLD_15_01_021-2018-0-0</v>
          </cell>
          <cell r="B554" t="str">
            <v>CLLD_15_01_021-2018</v>
          </cell>
          <cell r="C554" t="str">
            <v>273/06_16_075/CLLD_15_01_021</v>
          </cell>
          <cell r="D554" t="str">
            <v>2</v>
          </cell>
        </row>
        <row r="555">
          <cell r="A555" t="str">
            <v>CLLD_16_01_054-2018-1-055/06_16_074/CLLD_16_01_054</v>
          </cell>
          <cell r="B555" t="str">
            <v>CLLD_16_01_054-2018</v>
          </cell>
          <cell r="C555" t="str">
            <v>055/06_16_074/CLLD_16_01_054</v>
          </cell>
          <cell r="D555" t="str">
            <v>6</v>
          </cell>
        </row>
        <row r="556">
          <cell r="A556" t="str">
            <v>CLLD_16_01_054-2018-0-0</v>
          </cell>
          <cell r="B556" t="str">
            <v>CLLD_16_01_054-2018</v>
          </cell>
          <cell r="C556" t="str">
            <v>193/06_16_075/CLLD_16_01_054</v>
          </cell>
          <cell r="D556" t="str">
            <v>7</v>
          </cell>
        </row>
        <row r="557">
          <cell r="A557" t="str">
            <v>CLLD_16_01_054-2018-0-0</v>
          </cell>
          <cell r="B557" t="str">
            <v>CLLD_16_01_054-2018</v>
          </cell>
          <cell r="C557" t="str">
            <v>194/06_16_075/CLLD_16_01_054</v>
          </cell>
          <cell r="D557" t="str">
            <v>8</v>
          </cell>
        </row>
        <row r="558">
          <cell r="A558" t="str">
            <v>CLLD_15_01_232-2018-1-155/06_16_038/CLLD_15_01_232</v>
          </cell>
          <cell r="B558" t="str">
            <v>CLLD_15_01_232-2018</v>
          </cell>
          <cell r="C558" t="str">
            <v>155/06_16_038/CLLD_15_01_232</v>
          </cell>
          <cell r="D558" t="str">
            <v>4</v>
          </cell>
        </row>
        <row r="559">
          <cell r="A559" t="str">
            <v>CLLD_15_01_232-2018-0-0</v>
          </cell>
          <cell r="B559" t="str">
            <v>CLLD_15_01_232-2018</v>
          </cell>
          <cell r="C559" t="str">
            <v>161/06_16_075/CLLD_15_01_232</v>
          </cell>
          <cell r="D559" t="str">
            <v>3</v>
          </cell>
        </row>
        <row r="560">
          <cell r="A560" t="str">
            <v>CLLD_15_01_010-2018-1-145/06_16_038/CLLD_15_01_010</v>
          </cell>
          <cell r="B560" t="str">
            <v>CLLD_15_01_010-2018</v>
          </cell>
          <cell r="C560" t="str">
            <v>145/06_16_038/CLLD_15_01_010</v>
          </cell>
          <cell r="D560" t="str">
            <v>4</v>
          </cell>
        </row>
        <row r="561">
          <cell r="A561" t="str">
            <v>CLLD_15_01_032-2018-1-198/06_16_038/CLLD_15_01_032</v>
          </cell>
          <cell r="B561" t="str">
            <v>CLLD_15_01_032-2018</v>
          </cell>
          <cell r="C561" t="str">
            <v>198/06_16_038/CLLD_15_01_032</v>
          </cell>
          <cell r="D561" t="str">
            <v>4</v>
          </cell>
        </row>
        <row r="562">
          <cell r="A562" t="str">
            <v>CLLD_15_01_032-2018-0-0</v>
          </cell>
          <cell r="B562" t="str">
            <v>CLLD_15_01_032-2018</v>
          </cell>
          <cell r="C562" t="str">
            <v>201/06_16_075/CLLD_15_01_032</v>
          </cell>
          <cell r="D562" t="str">
            <v>3</v>
          </cell>
        </row>
        <row r="563">
          <cell r="A563" t="str">
            <v>CLLD_15_01_095-2018-0-0</v>
          </cell>
          <cell r="B563" t="str">
            <v>CLLD_15_01_095-2018</v>
          </cell>
          <cell r="C563" t="str">
            <v>035/06_16_073/CLLD_15_01_095</v>
          </cell>
          <cell r="D563" t="str">
            <v>7</v>
          </cell>
        </row>
        <row r="564">
          <cell r="A564" t="str">
            <v>CLLD_15_01_095-2018-0-0</v>
          </cell>
          <cell r="B564" t="str">
            <v>CLLD_15_01_095-2018</v>
          </cell>
          <cell r="C564" t="str">
            <v>070/06_16_076/CLLD_15_01_095</v>
          </cell>
          <cell r="D564" t="str">
            <v>9</v>
          </cell>
        </row>
        <row r="565">
          <cell r="A565" t="str">
            <v>CLLD_15_01_095-2018-0-0</v>
          </cell>
          <cell r="B565" t="str">
            <v>CLLD_15_01_095-2018</v>
          </cell>
          <cell r="C565" t="str">
            <v>133/06_16_072/CLLD_15_01_095</v>
          </cell>
          <cell r="D565" t="str">
            <v>6</v>
          </cell>
        </row>
        <row r="566">
          <cell r="A566" t="str">
            <v>CLLD_15_01_095-2018-1-209/06_16_038/CLLD_15_01_095</v>
          </cell>
          <cell r="B566" t="str">
            <v>CLLD_15_01_095-2018</v>
          </cell>
          <cell r="C566" t="str">
            <v>209/06_16_038/CLLD_15_01_095</v>
          </cell>
          <cell r="D566" t="str">
            <v>5</v>
          </cell>
        </row>
        <row r="567">
          <cell r="A567" t="str">
            <v>CLLD_15_01_095-2018-0-0</v>
          </cell>
          <cell r="B567" t="str">
            <v>CLLD_15_01_095-2018</v>
          </cell>
          <cell r="C567" t="str">
            <v>213/06_16_075/CLLD_15_01_095</v>
          </cell>
          <cell r="D567" t="str">
            <v>8</v>
          </cell>
        </row>
        <row r="568">
          <cell r="A568" t="str">
            <v>CLLD_16_01_156-2018-1-207/06_16_038/CLLD_16_01_156</v>
          </cell>
          <cell r="B568" t="str">
            <v>CLLD_16_01_156-2018</v>
          </cell>
          <cell r="C568" t="str">
            <v>207/06_16_038/CLLD_16_01_156</v>
          </cell>
          <cell r="D568" t="str">
            <v>3</v>
          </cell>
        </row>
        <row r="569">
          <cell r="A569" t="str">
            <v>CLLD_15_01_036-2018-1-056/06_16_074/CLLD_15_01_036</v>
          </cell>
          <cell r="B569" t="str">
            <v>CLLD_15_01_036-2018</v>
          </cell>
          <cell r="C569" t="str">
            <v>056/06_16_074/CLLD_15_01_036</v>
          </cell>
          <cell r="D569" t="str">
            <v>5</v>
          </cell>
        </row>
        <row r="570">
          <cell r="A570" t="str">
            <v>CLLD_15_01_036-2018-0-0</v>
          </cell>
          <cell r="B570" t="str">
            <v>CLLD_15_01_036-2018</v>
          </cell>
          <cell r="C570" t="str">
            <v>126/06_16_072/CLLD_15_01_036</v>
          </cell>
          <cell r="D570" t="str">
            <v>8</v>
          </cell>
        </row>
        <row r="571">
          <cell r="A571" t="str">
            <v>CLLD_16_01_060-2018-1-135/06_16_072/CLLD_16_01_060</v>
          </cell>
          <cell r="B571" t="str">
            <v>CLLD_16_01_060-2018</v>
          </cell>
          <cell r="C571" t="str">
            <v>135/06_16_072/CLLD_16_01_060</v>
          </cell>
          <cell r="D571" t="str">
            <v>2</v>
          </cell>
        </row>
        <row r="572">
          <cell r="A572" t="str">
            <v>CLLD_16_01_060-2018-0-0</v>
          </cell>
          <cell r="B572" t="str">
            <v>CLLD_16_01_060-2018</v>
          </cell>
          <cell r="C572" t="str">
            <v>212/06_16_038/CLLD_16_01_060</v>
          </cell>
          <cell r="D572" t="str">
            <v>3</v>
          </cell>
        </row>
        <row r="573">
          <cell r="A573" t="str">
            <v>CLLD_16_01_074-2018-1-058/06_16_076/CLLD_16_01_074</v>
          </cell>
          <cell r="B573" t="str">
            <v>CLLD_16_01_074-2018</v>
          </cell>
          <cell r="C573" t="str">
            <v>058/06_16_076/CLLD_16_01_074</v>
          </cell>
          <cell r="D573" t="str">
            <v>2</v>
          </cell>
        </row>
        <row r="574">
          <cell r="A574" t="str">
            <v>CLLD_16_01_074-2018-0-0</v>
          </cell>
          <cell r="B574" t="str">
            <v>CLLD_16_01_074-2018</v>
          </cell>
          <cell r="C574" t="str">
            <v>173/06_16_038/CLLD_16_01_074</v>
          </cell>
          <cell r="D574" t="str">
            <v>1</v>
          </cell>
        </row>
        <row r="575">
          <cell r="A575" t="str">
            <v>CLLD_16_02_084-2018-1-127/06_16_075/CLLD_16_02_084</v>
          </cell>
          <cell r="B575" t="str">
            <v>CLLD_16_02_084-2018</v>
          </cell>
          <cell r="C575" t="str">
            <v>127/06_16_075/CLLD_16_02_084</v>
          </cell>
          <cell r="D575" t="str">
            <v>1</v>
          </cell>
        </row>
        <row r="576">
          <cell r="A576" t="str">
            <v>CLLD_16_02_084-2018-0-0</v>
          </cell>
          <cell r="B576" t="str">
            <v>CLLD_16_02_084-2018</v>
          </cell>
          <cell r="C576" t="str">
            <v>217/06_16_038/CLLD_16_02_084</v>
          </cell>
          <cell r="D576" t="str">
            <v>2</v>
          </cell>
        </row>
        <row r="577">
          <cell r="A577" t="str">
            <v>CLLD_17_03_021-2018-1-066/06_16_076/CLLD_17_03_021</v>
          </cell>
          <cell r="B577" t="str">
            <v>CLLD_17_03_021-2018</v>
          </cell>
          <cell r="C577" t="str">
            <v>066/06_16_076/CLLD_17_03_021</v>
          </cell>
          <cell r="D577" t="str">
            <v>1</v>
          </cell>
        </row>
        <row r="578">
          <cell r="A578" t="str">
            <v>CLLD_16_01_117-2018-0-0</v>
          </cell>
          <cell r="B578" t="str">
            <v>CLLD_16_01_117-2018</v>
          </cell>
          <cell r="C578" t="str">
            <v>029/06_16_074/CLLD_16_01_117</v>
          </cell>
          <cell r="D578" t="str">
            <v>2</v>
          </cell>
        </row>
        <row r="579">
          <cell r="A579" t="str">
            <v>CLLD_16_01_117-2018-0-0</v>
          </cell>
          <cell r="B579" t="str">
            <v>CLLD_16_01_117-2018</v>
          </cell>
          <cell r="C579" t="str">
            <v>072/06_16_072/CLLD_16_01_117</v>
          </cell>
          <cell r="D579" t="str">
            <v>3</v>
          </cell>
        </row>
        <row r="580">
          <cell r="A580" t="str">
            <v>CLLD_16_01_117-2018-0-0</v>
          </cell>
          <cell r="B580" t="str">
            <v>CLLD_16_01_117-2018</v>
          </cell>
          <cell r="C580" t="str">
            <v>104/06_16_075/CLLD_16_01_117</v>
          </cell>
          <cell r="D580" t="str">
            <v>4</v>
          </cell>
        </row>
        <row r="581">
          <cell r="A581" t="str">
            <v>CLLD_16_01_117-2018-1-113/06_16_038/CLLD_16_01_117</v>
          </cell>
          <cell r="B581" t="str">
            <v>CLLD_16_01_117-2018</v>
          </cell>
          <cell r="C581" t="str">
            <v>113/06_16_038/CLLD_16_01_117</v>
          </cell>
          <cell r="D581" t="str">
            <v>1</v>
          </cell>
        </row>
        <row r="582">
          <cell r="A582" t="str">
            <v>CLLD_15_01_279-2018-0-0</v>
          </cell>
          <cell r="B582" t="str">
            <v>CLLD_15_01_279-2018</v>
          </cell>
          <cell r="C582" t="str">
            <v>218/06_16_075/CLLD_15_01_279</v>
          </cell>
          <cell r="D582" t="str">
            <v>5</v>
          </cell>
        </row>
        <row r="583">
          <cell r="A583" t="str">
            <v>CLLD_15_01_279-2018-1-225/06_16_038/CLLD_15_01_279</v>
          </cell>
          <cell r="B583" t="str">
            <v>CLLD_15_01_279-2018</v>
          </cell>
          <cell r="C583" t="str">
            <v>225/06_16_038/CLLD_15_01_279</v>
          </cell>
          <cell r="D583" t="str">
            <v>6</v>
          </cell>
        </row>
        <row r="584">
          <cell r="A584" t="str">
            <v>CLLD_15_01_266-2018-1-127/06_16_072/CLLD_15_01_266</v>
          </cell>
          <cell r="B584" t="str">
            <v>CLLD_15_01_266-2018</v>
          </cell>
          <cell r="C584" t="str">
            <v>127/06_16_072/CLLD_15_01_266</v>
          </cell>
          <cell r="D584" t="str">
            <v>5</v>
          </cell>
        </row>
        <row r="585">
          <cell r="A585" t="str">
            <v>CLLD_16_01_088-2018-1-042/06_16_076/CLLD_16_01_088</v>
          </cell>
          <cell r="B585" t="str">
            <v>CLLD_16_01_088-2018</v>
          </cell>
          <cell r="C585" t="str">
            <v>042/06_16_076/CLLD_16_01_088</v>
          </cell>
          <cell r="D585" t="str">
            <v>2</v>
          </cell>
        </row>
        <row r="586">
          <cell r="A586" t="str">
            <v>CLLD_16_01_052-2018-1-146/06_16_075/CLLD_16_01_052</v>
          </cell>
          <cell r="B586" t="str">
            <v>CLLD_16_01_052-2018</v>
          </cell>
          <cell r="C586" t="str">
            <v>146/06_16_075/CLLD_16_01_052</v>
          </cell>
          <cell r="D586" t="str">
            <v>3</v>
          </cell>
        </row>
        <row r="587">
          <cell r="A587" t="str">
            <v>CLLD_16_02_057-2018-1-226/06_16_075/CLLD_16_02_057</v>
          </cell>
          <cell r="B587" t="str">
            <v>CLLD_16_02_057-2018</v>
          </cell>
          <cell r="C587" t="str">
            <v>226/06_16_075/CLLD_16_02_057</v>
          </cell>
          <cell r="D587" t="str">
            <v>3</v>
          </cell>
        </row>
        <row r="588">
          <cell r="A588" t="str">
            <v>CLLD_16_02_057-2018-0-0</v>
          </cell>
          <cell r="B588" t="str">
            <v>CLLD_16_02_057-2018</v>
          </cell>
          <cell r="C588" t="str">
            <v>229/06_16_075/CLLD_16_02_057</v>
          </cell>
          <cell r="D588" t="str">
            <v>4</v>
          </cell>
        </row>
        <row r="589">
          <cell r="A589" t="str">
            <v>CLLD_15_01_089-2018-0-0</v>
          </cell>
          <cell r="B589" t="str">
            <v>CLLD_15_01_089-2018</v>
          </cell>
          <cell r="C589" t="str">
            <v>125/06_16_072/CLLD_15_01_089</v>
          </cell>
          <cell r="D589" t="str">
            <v>9</v>
          </cell>
        </row>
        <row r="590">
          <cell r="A590" t="str">
            <v>CLLD_15_01_089-2018-0-0</v>
          </cell>
          <cell r="B590" t="str">
            <v>CLLD_15_01_089-2018</v>
          </cell>
          <cell r="C590" t="str">
            <v>193/06_16_038/CLLD_15_01_089</v>
          </cell>
          <cell r="D590" t="str">
            <v>13</v>
          </cell>
        </row>
        <row r="591">
          <cell r="A591" t="str">
            <v>CLLD_15_01_089-2018-1-195/06_16_038/CLLD_15_01_089</v>
          </cell>
          <cell r="B591" t="str">
            <v>CLLD_15_01_089-2018</v>
          </cell>
          <cell r="C591" t="str">
            <v>195/06_16_038/CLLD_15_01_089</v>
          </cell>
          <cell r="D591" t="str">
            <v>12</v>
          </cell>
        </row>
        <row r="592">
          <cell r="A592" t="str">
            <v>CLLD_15_01_030-2018-0-0</v>
          </cell>
          <cell r="B592" t="str">
            <v>CLLD_15_01_030-2018</v>
          </cell>
          <cell r="C592" t="str">
            <v>156/06_16_038/CLLD_15_01_030</v>
          </cell>
          <cell r="D592" t="str">
            <v>1</v>
          </cell>
        </row>
        <row r="593">
          <cell r="A593" t="str">
            <v>CLLD_15_01_030-2018-1-171/06_16_075/CLLD_15_01_030</v>
          </cell>
          <cell r="B593" t="str">
            <v>CLLD_15_01_030-2018</v>
          </cell>
          <cell r="C593" t="str">
            <v>171/06_16_075/CLLD_15_01_030</v>
          </cell>
          <cell r="D593" t="str">
            <v>2</v>
          </cell>
        </row>
        <row r="594">
          <cell r="A594" t="str">
            <v>CLLD_16_01_005-2018-0-0</v>
          </cell>
          <cell r="B594" t="str">
            <v>CLLD_16_01_005-2018</v>
          </cell>
          <cell r="C594" t="str">
            <v>013/06_18_107/CLLD_16_01_005</v>
          </cell>
          <cell r="D594" t="str">
            <v>2</v>
          </cell>
        </row>
        <row r="595">
          <cell r="A595" t="str">
            <v>CLLD_16_01_005-2018-1-235/06_16_075/CLLD_16_01_005</v>
          </cell>
          <cell r="B595" t="str">
            <v>CLLD_16_01_005-2018</v>
          </cell>
          <cell r="C595" t="str">
            <v>235/06_16_075/CLLD_16_01_005</v>
          </cell>
          <cell r="D595" t="str">
            <v>1</v>
          </cell>
        </row>
        <row r="596">
          <cell r="A596" t="str">
            <v>CLLD_16_02_039-2018-0-0</v>
          </cell>
          <cell r="B596" t="str">
            <v>CLLD_16_02_039-2018</v>
          </cell>
          <cell r="C596" t="str">
            <v>056/06_16_076/CLLD_16_02_039</v>
          </cell>
          <cell r="D596" t="str">
            <v>2</v>
          </cell>
        </row>
        <row r="597">
          <cell r="A597" t="str">
            <v>CLLD_16_02_039-2018-1-155/06_16_075/CLLD_16_02_039</v>
          </cell>
          <cell r="B597" t="str">
            <v>CLLD_16_02_039-2018</v>
          </cell>
          <cell r="C597" t="str">
            <v>155/06_16_075/CLLD_16_02_039</v>
          </cell>
          <cell r="D597" t="str">
            <v>1</v>
          </cell>
        </row>
        <row r="598">
          <cell r="A598" t="str">
            <v>CLLD_16_02_039-2018-0-0</v>
          </cell>
          <cell r="B598" t="str">
            <v>CLLD_16_02_039-2018</v>
          </cell>
          <cell r="C598" t="str">
            <v>189/06_16_038/CLLD_16_02_039</v>
          </cell>
          <cell r="D598" t="str">
            <v>3</v>
          </cell>
        </row>
        <row r="599">
          <cell r="A599" t="str">
            <v>CLLD_16_02_022-2018-0-0</v>
          </cell>
          <cell r="B599" t="str">
            <v>CLLD_16_02_022-2018</v>
          </cell>
          <cell r="C599" t="str">
            <v>021/06_18_107/CLLD_16_02_022</v>
          </cell>
          <cell r="D599" t="str">
            <v>4</v>
          </cell>
        </row>
        <row r="600">
          <cell r="A600" t="str">
            <v>CLLD_16_02_022-2018-1-164/06_16_038/CLLD_16_02_022</v>
          </cell>
          <cell r="B600" t="str">
            <v>CLLD_16_02_022-2018</v>
          </cell>
          <cell r="C600" t="str">
            <v>164/06_16_038/CLLD_16_02_022</v>
          </cell>
          <cell r="D600" t="str">
            <v>1</v>
          </cell>
        </row>
        <row r="601">
          <cell r="A601" t="str">
            <v>CLLD_16_02_022-2018-0-0</v>
          </cell>
          <cell r="B601" t="str">
            <v>CLLD_16_02_022-2018</v>
          </cell>
          <cell r="C601" t="str">
            <v>180/06_16_075/CLLD_16_02_022</v>
          </cell>
          <cell r="D601" t="str">
            <v>2</v>
          </cell>
        </row>
        <row r="602">
          <cell r="A602" t="str">
            <v>CLLD_16_01_090-2017-1-117/06_16_038/CLLD_16_01_090</v>
          </cell>
          <cell r="B602" t="str">
            <v>CLLD_16_01_090-2017</v>
          </cell>
          <cell r="C602" t="str">
            <v>117/06_16_038/CLLD_16_01_090</v>
          </cell>
          <cell r="D602" t="str">
            <v>1</v>
          </cell>
        </row>
        <row r="603">
          <cell r="A603" t="str">
            <v>CLLD_15_01_265-2018-1-078/06_16_076/CLLD_15_01_265</v>
          </cell>
          <cell r="B603" t="str">
            <v>CLLD_15_01_265-2018</v>
          </cell>
          <cell r="C603" t="str">
            <v>078/06_16_076/CLLD_15_01_265</v>
          </cell>
          <cell r="D603" t="str">
            <v>4</v>
          </cell>
        </row>
        <row r="604">
          <cell r="A604" t="str">
            <v>CLLD_15_01_263-2018-0-0</v>
          </cell>
          <cell r="B604" t="str">
            <v>CLLD_15_01_263-2018</v>
          </cell>
          <cell r="C604" t="str">
            <v>064/06_16_076/CLLD_15_01_263</v>
          </cell>
          <cell r="D604" t="str">
            <v>9</v>
          </cell>
        </row>
        <row r="605">
          <cell r="A605" t="str">
            <v>CLLD_15_01_263-2018-1-099/06_16_072/CLLD_15_01_263</v>
          </cell>
          <cell r="B605" t="str">
            <v>CLLD_15_01_263-2018</v>
          </cell>
          <cell r="C605" t="str">
            <v>099/06_16_072/CLLD_15_01_263</v>
          </cell>
          <cell r="D605" t="str">
            <v>8</v>
          </cell>
        </row>
        <row r="606">
          <cell r="A606" t="str">
            <v>CLLD_15_01_263-2018-0-0</v>
          </cell>
          <cell r="B606" t="str">
            <v>CLLD_15_01_263-2018</v>
          </cell>
          <cell r="C606" t="str">
            <v>115/06_16_075/CLLD_15_01_263</v>
          </cell>
          <cell r="D606" t="str">
            <v>7</v>
          </cell>
        </row>
        <row r="607">
          <cell r="A607" t="str">
            <v>CLLD_15_01_263-2018-0-0</v>
          </cell>
          <cell r="B607" t="str">
            <v>CLLD_15_01_263-2018</v>
          </cell>
          <cell r="C607" t="str">
            <v>187/06_16_038/CLLD_15_01_263</v>
          </cell>
          <cell r="D607" t="str">
            <v>10</v>
          </cell>
        </row>
        <row r="608">
          <cell r="A608" t="str">
            <v>CLLD_15_01_263-2018-0-0</v>
          </cell>
          <cell r="B608" t="str">
            <v>CLLD_15_01_263-2018</v>
          </cell>
          <cell r="C608" t="str">
            <v>230/06_16_038/CLLD_15_01_263</v>
          </cell>
          <cell r="D608" t="str">
            <v>11</v>
          </cell>
        </row>
        <row r="609">
          <cell r="A609" t="str">
            <v>CLLD_16_01_047-2018-1-005/06_18_107/CLLD_16_01_047</v>
          </cell>
          <cell r="B609" t="str">
            <v>CLLD_16_01_047-2018</v>
          </cell>
          <cell r="C609" t="str">
            <v>005/06_18_107/CLLD_16_01_047</v>
          </cell>
          <cell r="D609" t="str">
            <v>5</v>
          </cell>
        </row>
        <row r="610">
          <cell r="A610" t="str">
            <v>CLLD_16_01_047-2018-0-0</v>
          </cell>
          <cell r="B610" t="str">
            <v>CLLD_16_01_047-2018</v>
          </cell>
          <cell r="C610" t="str">
            <v>204/06_16_075/CLLD_16_01_047</v>
          </cell>
          <cell r="D610" t="str">
            <v>7</v>
          </cell>
        </row>
        <row r="611">
          <cell r="A611" t="str">
            <v>CLLD_16_01_083-2018-1-197/06_16_075/CLLD_16_01_083</v>
          </cell>
          <cell r="B611" t="str">
            <v>CLLD_16_01_083-2018</v>
          </cell>
          <cell r="C611" t="str">
            <v>197/06_16_075/CLLD_16_01_083</v>
          </cell>
          <cell r="D611" t="str">
            <v>8</v>
          </cell>
        </row>
        <row r="612">
          <cell r="A612" t="str">
            <v>CLLD_16_01_083-2018-0-0</v>
          </cell>
          <cell r="B612" t="str">
            <v>CLLD_16_01_083-2018</v>
          </cell>
          <cell r="C612" t="str">
            <v>204/06_16_038/CLLD_16_01_083</v>
          </cell>
          <cell r="D612" t="str">
            <v>7</v>
          </cell>
        </row>
        <row r="613">
          <cell r="A613" t="str">
            <v>CLLD_16_01_003-2018-0-0</v>
          </cell>
          <cell r="B613" t="str">
            <v>CLLD_16_01_003-2018</v>
          </cell>
          <cell r="C613" t="str">
            <v>068/06_16_076/CLLD_16_01_003</v>
          </cell>
          <cell r="D613" t="str">
            <v>2</v>
          </cell>
        </row>
        <row r="614">
          <cell r="A614" t="str">
            <v>CLLD_16_01_003-2018-0-0</v>
          </cell>
          <cell r="B614" t="str">
            <v>CLLD_16_01_003-2018</v>
          </cell>
          <cell r="C614" t="str">
            <v>202/06_16_075/CLLD_16_01_003</v>
          </cell>
          <cell r="D614" t="str">
            <v>5</v>
          </cell>
        </row>
        <row r="615">
          <cell r="A615" t="str">
            <v>CLLD_16_01_003-2018-1-208/06_16_038/CLLD_16_01_003</v>
          </cell>
          <cell r="B615" t="str">
            <v>CLLD_16_01_003-2018</v>
          </cell>
          <cell r="C615" t="str">
            <v>208/06_16_038/CLLD_16_01_003</v>
          </cell>
          <cell r="D615" t="str">
            <v>1</v>
          </cell>
        </row>
        <row r="616">
          <cell r="A616" t="str">
            <v>CLLD_15_01_069-2018-1-232/06_16_038/CLLD_15_01_069</v>
          </cell>
          <cell r="B616" t="str">
            <v>CLLD_15_01_069-2018</v>
          </cell>
          <cell r="C616" t="str">
            <v>232/06_16_038/CLLD_15_01_069</v>
          </cell>
          <cell r="D616" t="str">
            <v>1</v>
          </cell>
        </row>
        <row r="617">
          <cell r="A617" t="str">
            <v>CLLD_15_01_125-2018-1-177/06_16_075/CLLD_15_01_125</v>
          </cell>
          <cell r="B617" t="str">
            <v>CLLD_15_01_125-2018</v>
          </cell>
          <cell r="C617" t="str">
            <v>177/06_16_075/CLLD_15_01_125</v>
          </cell>
          <cell r="D617" t="str">
            <v>1</v>
          </cell>
        </row>
        <row r="618">
          <cell r="A618" t="str">
            <v>CLLD_15_01_125-2018-0-0</v>
          </cell>
          <cell r="B618" t="str">
            <v>CLLD_15_01_125-2018</v>
          </cell>
          <cell r="C618" t="str">
            <v>190/06_16_075/CLLD_15_01_125</v>
          </cell>
          <cell r="D618" t="str">
            <v>2</v>
          </cell>
        </row>
        <row r="619">
          <cell r="A619" t="str">
            <v>CLLD_16_01_057-2018-0-0</v>
          </cell>
          <cell r="B619" t="str">
            <v>CLLD_16_01_057-2018</v>
          </cell>
          <cell r="C619" t="str">
            <v>159/06_16_072/CLLD_16_01_057</v>
          </cell>
          <cell r="D619" t="str">
            <v>4</v>
          </cell>
        </row>
        <row r="620">
          <cell r="A620" t="str">
            <v>CLLD_16_01_057-2018-1-224/06_16_075/CLLD_16_01_057</v>
          </cell>
          <cell r="B620" t="str">
            <v>CLLD_16_01_057-2018</v>
          </cell>
          <cell r="C620" t="str">
            <v>224/06_16_075/CLLD_16_01_057</v>
          </cell>
          <cell r="D620" t="str">
            <v>3</v>
          </cell>
        </row>
        <row r="621">
          <cell r="A621" t="str">
            <v>CLLD_16_01_057-2018-0-0</v>
          </cell>
          <cell r="B621" t="str">
            <v>CLLD_16_01_057-2018</v>
          </cell>
          <cell r="C621" t="str">
            <v>227/06_16_038/CLLD_16_01_057</v>
          </cell>
          <cell r="D621" t="str">
            <v>5</v>
          </cell>
        </row>
        <row r="622">
          <cell r="A622" t="str">
            <v>CLLD_16_01_157-2018-0-0</v>
          </cell>
          <cell r="B622" t="str">
            <v>CLLD_16_01_157-2018</v>
          </cell>
          <cell r="C622" t="str">
            <v>181/06_16_038/CLLD_16_01_157</v>
          </cell>
          <cell r="D622" t="str">
            <v>2</v>
          </cell>
        </row>
        <row r="623">
          <cell r="A623" t="str">
            <v>CLLD_16_01_157-2018-1-191/06_16_075/CLLD_16_01_157</v>
          </cell>
          <cell r="B623" t="str">
            <v>CLLD_16_01_157-2018</v>
          </cell>
          <cell r="C623" t="str">
            <v>191/06_16_075/CLLD_16_01_157</v>
          </cell>
          <cell r="D623" t="str">
            <v>3</v>
          </cell>
        </row>
        <row r="624">
          <cell r="A624" t="str">
            <v>CLLD_16_01_053-2018-1-216/06_16_038/CLLD_16_01_053</v>
          </cell>
          <cell r="B624" t="str">
            <v>CLLD_16_01_053-2018</v>
          </cell>
          <cell r="C624" t="str">
            <v>216/06_16_038/CLLD_16_01_053</v>
          </cell>
          <cell r="D624" t="str">
            <v>5</v>
          </cell>
        </row>
        <row r="625">
          <cell r="A625" t="str">
            <v>CLLD_15_01_114-2018-1-021/06_16_074/CLLD_15_01_114</v>
          </cell>
          <cell r="B625" t="str">
            <v>CLLD_15_01_114-2018</v>
          </cell>
          <cell r="C625" t="str">
            <v>021/06_16_074/CLLD_15_01_114</v>
          </cell>
          <cell r="D625" t="str">
            <v>5</v>
          </cell>
        </row>
        <row r="626">
          <cell r="A626" t="str">
            <v>CLLD_15_01_238-2018-1-226/06_16_038/CLLD_15_01_238</v>
          </cell>
          <cell r="B626" t="str">
            <v>CLLD_15_01_238-2018</v>
          </cell>
          <cell r="C626" t="str">
            <v>226/06_16_038/CLLD_15_01_238</v>
          </cell>
          <cell r="D626" t="str">
            <v>9</v>
          </cell>
        </row>
        <row r="627">
          <cell r="A627" t="str">
            <v>CLLD_16_01_148-2018-1-140/06_16_038/CLLD_16_01_148</v>
          </cell>
          <cell r="B627" t="str">
            <v>CLLD_16_01_148-2018</v>
          </cell>
          <cell r="C627" t="str">
            <v>140/06_16_038/CLLD_16_01_148</v>
          </cell>
          <cell r="D627" t="str">
            <v>1</v>
          </cell>
        </row>
        <row r="628">
          <cell r="A628" t="str">
            <v>CLLD_16_01_148-2018-0-0</v>
          </cell>
          <cell r="B628" t="str">
            <v>CLLD_16_01_148-2018</v>
          </cell>
          <cell r="C628" t="str">
            <v>149/06_16_075/CLLD_16_01_148</v>
          </cell>
          <cell r="D628" t="str">
            <v>2</v>
          </cell>
        </row>
        <row r="629">
          <cell r="A629" t="str">
            <v>CLLD_16_02_110-2018-0-0</v>
          </cell>
          <cell r="B629" t="str">
            <v>CLLD_16_02_110-2018</v>
          </cell>
          <cell r="C629" t="str">
            <v>246/06_16_038/CLLD_16_02_110</v>
          </cell>
          <cell r="D629" t="str">
            <v>5</v>
          </cell>
        </row>
        <row r="630">
          <cell r="A630" t="str">
            <v>CLLD_16_02_079-2018-0-0</v>
          </cell>
          <cell r="B630" t="str">
            <v>CLLD_16_02_079-2018</v>
          </cell>
          <cell r="C630" t="str">
            <v>192/06_16_075/CLLD_16_02_079</v>
          </cell>
          <cell r="D630" t="str">
            <v>1</v>
          </cell>
        </row>
        <row r="631">
          <cell r="A631" t="str">
            <v>CLLD_16_02_079-2018-1-210/06_16_038/CLLD_16_02_079</v>
          </cell>
          <cell r="B631" t="str">
            <v>CLLD_16_02_079-2018</v>
          </cell>
          <cell r="C631" t="str">
            <v>210/06_16_038/CLLD_16_02_079</v>
          </cell>
          <cell r="D631" t="str">
            <v>2</v>
          </cell>
        </row>
        <row r="632">
          <cell r="A632" t="str">
            <v>CLLD_16_02_079-2018-0-0</v>
          </cell>
          <cell r="B632" t="str">
            <v>CLLD_16_02_079-2018</v>
          </cell>
          <cell r="C632" t="str">
            <v>085/06_16_076/CLLD_16_02_079</v>
          </cell>
          <cell r="D632" t="str">
            <v>3</v>
          </cell>
        </row>
        <row r="633">
          <cell r="A633" t="str">
            <v>CLLD_16_01_089-2018-1-251/06_16_075/CLLD_16_01_089</v>
          </cell>
          <cell r="B633" t="str">
            <v>CLLD_16_01_089-2018</v>
          </cell>
          <cell r="C633" t="str">
            <v>251/06_16_075/CLLD_16_01_089</v>
          </cell>
          <cell r="D633" t="str">
            <v>4</v>
          </cell>
        </row>
        <row r="634">
          <cell r="A634" t="str">
            <v>CLLD_16_01_098-2018-0-0</v>
          </cell>
          <cell r="B634" t="str">
            <v>CLLD_16_01_098-2018</v>
          </cell>
          <cell r="C634" t="str">
            <v>073/06_16_074/CLLD_16_01_098</v>
          </cell>
          <cell r="D634" t="str">
            <v>7</v>
          </cell>
        </row>
        <row r="635">
          <cell r="A635" t="str">
            <v>CLLD_16_01_098-2018-0-0</v>
          </cell>
          <cell r="B635" t="str">
            <v>CLLD_16_01_098-2018</v>
          </cell>
          <cell r="C635" t="str">
            <v>077/06_16_076/CLLD_16_01_098</v>
          </cell>
          <cell r="D635" t="str">
            <v>10</v>
          </cell>
        </row>
        <row r="636">
          <cell r="A636" t="str">
            <v>CLLD_16_01_098-2018-0-0</v>
          </cell>
          <cell r="B636" t="str">
            <v>CLLD_16_01_098-2018</v>
          </cell>
          <cell r="C636" t="str">
            <v>150/06_16_072/CLLD_16_01_098</v>
          </cell>
          <cell r="D636" t="str">
            <v>8</v>
          </cell>
        </row>
        <row r="637">
          <cell r="A637" t="str">
            <v>CLLD_16_01_098-2018-1-238/06_16_038/CLLD_16_01_098</v>
          </cell>
          <cell r="B637" t="str">
            <v>CLLD_16_01_098-2018</v>
          </cell>
          <cell r="C637" t="str">
            <v>238/06_16_038/CLLD_16_01_098</v>
          </cell>
          <cell r="D637" t="str">
            <v>9</v>
          </cell>
        </row>
        <row r="638">
          <cell r="A638" t="str">
            <v>CLLD_16_01_098-2018-0-0</v>
          </cell>
          <cell r="B638" t="str">
            <v>CLLD_16_01_098-2018</v>
          </cell>
          <cell r="C638" t="str">
            <v>249/06_16_075/CLLD_16_01_098</v>
          </cell>
          <cell r="D638" t="str">
            <v>6</v>
          </cell>
        </row>
        <row r="639">
          <cell r="A639" t="str">
            <v>CLLD_16_01_137-2018-1-122/06_16_072/CLLD_16_01_137</v>
          </cell>
          <cell r="B639" t="str">
            <v>CLLD_16_01_137-2018</v>
          </cell>
          <cell r="C639" t="str">
            <v>122/06_16_072/CLLD_16_01_137</v>
          </cell>
          <cell r="D639" t="str">
            <v>4</v>
          </cell>
        </row>
        <row r="640">
          <cell r="A640" t="str">
            <v>CLLD_15_01_050-2018-1-196/06_16_038/CLLD_15_01_050</v>
          </cell>
          <cell r="B640" t="str">
            <v>CLLD_15_01_050-2018</v>
          </cell>
          <cell r="C640" t="str">
            <v>196/06_16_038/CLLD_15_01_050</v>
          </cell>
          <cell r="D640" t="str">
            <v>4</v>
          </cell>
        </row>
        <row r="641">
          <cell r="A641" t="str">
            <v>CLLD_17_03_001-2018-0-0</v>
          </cell>
          <cell r="B641" t="str">
            <v>CLLD_17_03_001-2018</v>
          </cell>
          <cell r="C641" t="str">
            <v>206/06_16_038/CLLD_17_03_001</v>
          </cell>
          <cell r="D641" t="str">
            <v>3</v>
          </cell>
        </row>
        <row r="642">
          <cell r="A642" t="str">
            <v>CLLD_17_03_001-2018-0-0</v>
          </cell>
          <cell r="B642" t="str">
            <v>CLLD_17_03_001-2018</v>
          </cell>
          <cell r="C642" t="str">
            <v>207/06_16_075/CLLD_17_03_001</v>
          </cell>
          <cell r="D642" t="str">
            <v>1</v>
          </cell>
        </row>
        <row r="643">
          <cell r="A643" t="str">
            <v>CLLD_17_03_001-2018-1-208/06_16_075/CLLD_17_03_001</v>
          </cell>
          <cell r="B643" t="str">
            <v>CLLD_17_03_001-2018</v>
          </cell>
          <cell r="C643" t="str">
            <v>208/06_16_075/CLLD_17_03_001</v>
          </cell>
          <cell r="D643" t="str">
            <v>2</v>
          </cell>
        </row>
        <row r="644">
          <cell r="A644" t="str">
            <v>CLLD_17_03_001-2018-0-0</v>
          </cell>
          <cell r="B644" t="str">
            <v>CLLD_17_03_001-2018</v>
          </cell>
          <cell r="C644" t="str">
            <v>280/06_16_075/CLLD_17_03_001</v>
          </cell>
          <cell r="D644" t="str">
            <v>4</v>
          </cell>
        </row>
        <row r="645">
          <cell r="A645" t="str">
            <v>CLLD_16_01_112-2018-0-0</v>
          </cell>
          <cell r="B645" t="str">
            <v>CLLD_16_01_112-2018</v>
          </cell>
          <cell r="C645" t="str">
            <v>213/06_16_038/CLLD_16_01_112</v>
          </cell>
          <cell r="D645" t="str">
            <v>1</v>
          </cell>
        </row>
        <row r="646">
          <cell r="A646" t="str">
            <v>CLLD_16_01_112-2018-1-219/06_16_075/CLLD_16_01_112</v>
          </cell>
          <cell r="B646" t="str">
            <v>CLLD_16_01_112-2018</v>
          </cell>
          <cell r="C646" t="str">
            <v>219/06_16_075/CLLD_16_01_112</v>
          </cell>
          <cell r="D646" t="str">
            <v>3</v>
          </cell>
        </row>
        <row r="647">
          <cell r="A647" t="str">
            <v>CLLD_16_01_119-2018-0-0</v>
          </cell>
          <cell r="B647" t="str">
            <v>CLLD_16_01_119-2018</v>
          </cell>
          <cell r="C647" t="str">
            <v>029/06_18_107/CLLD_16_01_119</v>
          </cell>
          <cell r="D647" t="str">
            <v>2</v>
          </cell>
        </row>
        <row r="648">
          <cell r="A648" t="str">
            <v>CLLD_16_01_119-2018-1-038/06_16_073/CLLD_16_01_119</v>
          </cell>
          <cell r="B648" t="str">
            <v>CLLD_16_01_119-2018</v>
          </cell>
          <cell r="C648" t="str">
            <v>038/06_16_073/CLLD_16_01_119</v>
          </cell>
          <cell r="D648" t="str">
            <v>1</v>
          </cell>
        </row>
        <row r="649">
          <cell r="A649" t="str">
            <v>CLLD_15_01_239-2018-1-201/06_16_038/CLLD_15_01_239</v>
          </cell>
          <cell r="B649" t="str">
            <v>CLLD_15_01_239-2018</v>
          </cell>
          <cell r="C649" t="str">
            <v>201/06_16_038/CLLD_15_01_239</v>
          </cell>
          <cell r="D649" t="str">
            <v>1</v>
          </cell>
        </row>
        <row r="650">
          <cell r="A650" t="str">
            <v>CLLD_15_01_239-2018-0-0</v>
          </cell>
          <cell r="B650" t="str">
            <v>CLLD_15_01_239-2018</v>
          </cell>
          <cell r="C650" t="str">
            <v>232/06_16_075/CLLD_15_01_239</v>
          </cell>
          <cell r="D650" t="str">
            <v>2</v>
          </cell>
        </row>
        <row r="651">
          <cell r="A651" t="str">
            <v>CLLD_16_01_135-2018-0-0</v>
          </cell>
          <cell r="B651" t="str">
            <v>CLLD_16_01_135-2018</v>
          </cell>
          <cell r="C651" t="str">
            <v>060/06_16_074/CLLD_16_01_135</v>
          </cell>
          <cell r="D651" t="str">
            <v>9</v>
          </cell>
        </row>
        <row r="652">
          <cell r="A652" t="str">
            <v>CLLD_16_01_135-2018-0-0</v>
          </cell>
          <cell r="B652" t="str">
            <v>CLLD_16_01_135-2018</v>
          </cell>
          <cell r="C652" t="str">
            <v>067/06_16_076/CLLD_16_01_135</v>
          </cell>
          <cell r="D652" t="str">
            <v>6</v>
          </cell>
        </row>
        <row r="653">
          <cell r="A653" t="str">
            <v>CLLD_16_01_135-2018-1-132/06_16_072/CLLD_16_01_135</v>
          </cell>
          <cell r="B653" t="str">
            <v>CLLD_16_01_135-2018</v>
          </cell>
          <cell r="C653" t="str">
            <v>132/06_16_072/CLLD_16_01_135</v>
          </cell>
          <cell r="D653" t="str">
            <v>7</v>
          </cell>
        </row>
        <row r="654">
          <cell r="A654" t="str">
            <v>CLLD_16_01_135-2018-0-0</v>
          </cell>
          <cell r="B654" t="str">
            <v>CLLD_16_01_135-2018</v>
          </cell>
          <cell r="C654" t="str">
            <v>210/06_16_075/CLLD_16_01_135</v>
          </cell>
          <cell r="D654" t="str">
            <v>10</v>
          </cell>
        </row>
        <row r="655">
          <cell r="A655" t="str">
            <v>CLLD_16_02_005-2018-1-184/06_16_075/CLLD_16_02_005</v>
          </cell>
          <cell r="B655" t="str">
            <v>CLLD_16_02_005-2018</v>
          </cell>
          <cell r="C655" t="str">
            <v>184/06_16_075/CLLD_16_02_005</v>
          </cell>
          <cell r="D655" t="str">
            <v>1</v>
          </cell>
        </row>
        <row r="656">
          <cell r="A656" t="str">
            <v>CLLD_16_01_022-2018-1-074/06_16_074/CLLD_16_01_022</v>
          </cell>
          <cell r="B656" t="str">
            <v>CLLD_16_01_022-2018</v>
          </cell>
          <cell r="C656" t="str">
            <v>074/06_16_074/CLLD_16_01_022</v>
          </cell>
          <cell r="D656" t="str">
            <v>16</v>
          </cell>
        </row>
        <row r="657">
          <cell r="A657" t="str">
            <v>CLLD_16_01_022-2018-1-079/06_16_076/CLLD_16_01_022</v>
          </cell>
          <cell r="B657" t="str">
            <v>CLLD_16_01_022-2018</v>
          </cell>
          <cell r="C657" t="str">
            <v>079/06_16_076/CLLD_16_01_022</v>
          </cell>
          <cell r="D657" t="str">
            <v>12</v>
          </cell>
        </row>
        <row r="658">
          <cell r="A658" t="str">
            <v>CLLD_16_01_022-2018-0-0</v>
          </cell>
          <cell r="B658" t="str">
            <v>CLLD_16_01_022-2018</v>
          </cell>
          <cell r="C658" t="str">
            <v>155/06_16_072/CLLD_16_01_022</v>
          </cell>
          <cell r="D658" t="str">
            <v>13</v>
          </cell>
        </row>
        <row r="659">
          <cell r="A659" t="str">
            <v>CLLD_16_02_004-2018-1-031/06_16_073/CLLD_16_02_004</v>
          </cell>
          <cell r="B659" t="str">
            <v>CLLD_16_02_004-2018</v>
          </cell>
          <cell r="C659" t="str">
            <v>031/06_16_073/CLLD_16_02_004</v>
          </cell>
          <cell r="D659" t="str">
            <v>7</v>
          </cell>
        </row>
        <row r="660">
          <cell r="A660" t="str">
            <v>CLLD_16_02_004-2018-0-0</v>
          </cell>
          <cell r="B660" t="str">
            <v>CLLD_16_02_004-2018</v>
          </cell>
          <cell r="C660" t="str">
            <v>050/06_16_074/CLLD_16_02_004</v>
          </cell>
          <cell r="D660" t="str">
            <v>5</v>
          </cell>
        </row>
        <row r="661">
          <cell r="A661" t="str">
            <v>CLLD_16_02_004-2018-0-0</v>
          </cell>
          <cell r="B661" t="str">
            <v>CLLD_16_02_004-2018</v>
          </cell>
          <cell r="C661" t="str">
            <v>183/06_16_075/CLLD_16_02_004</v>
          </cell>
          <cell r="D661" t="str">
            <v>4</v>
          </cell>
        </row>
        <row r="662">
          <cell r="A662" t="str">
            <v>CLLD_16_02_004-2018-0-0</v>
          </cell>
          <cell r="B662" t="str">
            <v>CLLD_16_02_004-2018</v>
          </cell>
          <cell r="C662" t="str">
            <v>172/06_16_038/CLLD_16_02_004</v>
          </cell>
          <cell r="D662" t="str">
            <v>8</v>
          </cell>
        </row>
        <row r="663">
          <cell r="A663" t="str">
            <v>CLLD_16_01_170-2018-1-272/06_16_075/CLLD_16_01_170</v>
          </cell>
          <cell r="B663" t="str">
            <v>CLLD_16_01_170-2018</v>
          </cell>
          <cell r="C663" t="str">
            <v>272/06_16_075/CLLD_16_01_170</v>
          </cell>
          <cell r="D663" t="str">
            <v>3</v>
          </cell>
        </row>
        <row r="664">
          <cell r="A664" t="str">
            <v>CLLD_15_01_260-2018-0-0</v>
          </cell>
          <cell r="B664" t="str">
            <v>CLLD_15_01_260-2018</v>
          </cell>
          <cell r="C664" t="str">
            <v>223/06_16_038/CLLD_15_01_260</v>
          </cell>
          <cell r="D664" t="str">
            <v>3</v>
          </cell>
        </row>
        <row r="665">
          <cell r="A665" t="str">
            <v>CLLD_15_01_260-2018-1-239/06_16_038/CLLD_15_01_260</v>
          </cell>
          <cell r="B665" t="str">
            <v>CLLD_15_01_260-2018</v>
          </cell>
          <cell r="C665" t="str">
            <v>239/06_16_038/CLLD_15_01_260</v>
          </cell>
          <cell r="D665" t="str">
            <v>4</v>
          </cell>
        </row>
        <row r="666">
          <cell r="A666" t="str">
            <v>CLLD_16_01_094-2018-1-243/06_16_038/CLLD_16_01_094</v>
          </cell>
          <cell r="B666" t="str">
            <v>CLLD_16_01_094-2018</v>
          </cell>
          <cell r="C666" t="str">
            <v>243/06_16_038/CLLD_16_01_094</v>
          </cell>
          <cell r="D666" t="str">
            <v>1</v>
          </cell>
        </row>
        <row r="667">
          <cell r="A667" t="str">
            <v>CLLD_16_01_094-2018-0-0</v>
          </cell>
          <cell r="B667" t="str">
            <v>CLLD_16_01_094-2018</v>
          </cell>
          <cell r="C667" t="str">
            <v>258/06_16_075/CLLD_16_01_094</v>
          </cell>
          <cell r="D667" t="str">
            <v>2</v>
          </cell>
        </row>
        <row r="668">
          <cell r="A668" t="str">
            <v>CLLD_16_01_094-2018-0-0</v>
          </cell>
          <cell r="B668" t="str">
            <v>CLLD_16_01_094-2018</v>
          </cell>
          <cell r="C668" t="str">
            <v>028/06_18_107/CLLD_16_01_094</v>
          </cell>
          <cell r="D668" t="str">
            <v>3</v>
          </cell>
        </row>
        <row r="669">
          <cell r="A669" t="str">
            <v>CLLD_16_01_114-2018-1-257/06_16_038/CLLD_16_01_114</v>
          </cell>
          <cell r="B669" t="str">
            <v>CLLD_16_01_114-2018</v>
          </cell>
          <cell r="C669" t="str">
            <v>257/06_16_038/CLLD_16_01_114</v>
          </cell>
          <cell r="D669" t="str">
            <v>4</v>
          </cell>
        </row>
        <row r="670">
          <cell r="A670" t="str">
            <v>CLLD_16_02_019-2018-1-090/06_16_076/CLLD_16_02_019</v>
          </cell>
          <cell r="B670" t="str">
            <v>CLLD_16_02_019-2018</v>
          </cell>
          <cell r="C670" t="str">
            <v>090/06_16_076/CLLD_16_02_019</v>
          </cell>
          <cell r="D670" t="str">
            <v>5</v>
          </cell>
        </row>
        <row r="671">
          <cell r="A671" t="str">
            <v>CLLD_15_01_264-2018-1-264/06_16_038/CLLD_15_01_264</v>
          </cell>
          <cell r="B671" t="str">
            <v>CLLD_15_01_264-2018</v>
          </cell>
          <cell r="C671" t="str">
            <v>264/06_16_038/CLLD_15_01_264</v>
          </cell>
          <cell r="D671" t="str">
            <v>6</v>
          </cell>
        </row>
        <row r="672">
          <cell r="A672" t="str">
            <v>CLLD_15_01_264-2018-0-0</v>
          </cell>
          <cell r="B672" t="str">
            <v>CLLD_15_01_264-2018</v>
          </cell>
          <cell r="C672" t="str">
            <v>290/06_16_075/CLLD_15_01_264</v>
          </cell>
          <cell r="D672" t="str">
            <v>8</v>
          </cell>
        </row>
        <row r="673">
          <cell r="A673" t="str">
            <v>CLLD_16_01_100-2018-0-0</v>
          </cell>
          <cell r="B673" t="str">
            <v>CLLD_16_01_100-2018</v>
          </cell>
          <cell r="C673" t="str">
            <v>039/06_16_073/CLLD_16_01_100</v>
          </cell>
          <cell r="D673" t="str">
            <v>6</v>
          </cell>
        </row>
        <row r="674">
          <cell r="A674" t="str">
            <v>CLLD_16_01_100-2018-1-235/06_16_038/CLLD_16_01_100</v>
          </cell>
          <cell r="B674" t="str">
            <v>CLLD_16_01_100-2018</v>
          </cell>
          <cell r="C674" t="str">
            <v>235/06_16_038/CLLD_16_01_100</v>
          </cell>
          <cell r="D674" t="str">
            <v>9</v>
          </cell>
        </row>
        <row r="675">
          <cell r="A675" t="str">
            <v>CLLD_16_01_100-2018-0-0</v>
          </cell>
          <cell r="B675" t="str">
            <v>CLLD_16_01_100-2018</v>
          </cell>
          <cell r="C675" t="str">
            <v>237/06_16_075/CLLD_16_01_100</v>
          </cell>
          <cell r="D675" t="str">
            <v>8</v>
          </cell>
        </row>
        <row r="676">
          <cell r="A676" t="str">
            <v>CLLD_16_01_096-2018-1-220/06_16_038/CLLD_16_01_096</v>
          </cell>
          <cell r="B676" t="str">
            <v>CLLD_16_01_096-2018</v>
          </cell>
          <cell r="C676" t="str">
            <v>220/06_16_038/CLLD_16_01_096</v>
          </cell>
          <cell r="D676" t="str">
            <v>1</v>
          </cell>
        </row>
        <row r="677">
          <cell r="A677" t="str">
            <v>CLLD_16_01_096-2018-0-0</v>
          </cell>
          <cell r="B677" t="str">
            <v>CLLD_16_01_096-2018</v>
          </cell>
          <cell r="C677" t="str">
            <v>222/06_16_075/CLLD_16_01_096</v>
          </cell>
          <cell r="D677" t="str">
            <v>6</v>
          </cell>
        </row>
        <row r="678">
          <cell r="A678" t="str">
            <v>CLLD_15_01_029-2019-1-270/06_16_038/CLLD_15_01_029</v>
          </cell>
          <cell r="B678" t="str">
            <v>CLLD_15_01_029-2019</v>
          </cell>
          <cell r="C678" t="str">
            <v>270/06_16_038/CLLD_15_01_029</v>
          </cell>
          <cell r="D678" t="str">
            <v>6</v>
          </cell>
        </row>
        <row r="679">
          <cell r="A679" t="str">
            <v>CLLD_15_01_170-2018-1-239/06_16_075/CLLD_15_01_170</v>
          </cell>
          <cell r="B679" t="str">
            <v>CLLD_15_01_170-2018</v>
          </cell>
          <cell r="C679" t="str">
            <v>239/06_16_075/CLLD_15_01_170</v>
          </cell>
          <cell r="D679" t="str">
            <v>3</v>
          </cell>
        </row>
        <row r="680">
          <cell r="A680" t="str">
            <v>CLLD_17_03_012-2018-1-230/06_16_075/CLLD_17_03_012</v>
          </cell>
          <cell r="B680" t="str">
            <v>CLLD_17_03_012-2018</v>
          </cell>
          <cell r="C680" t="str">
            <v>230/06_16_075/CLLD_17_03_012</v>
          </cell>
          <cell r="D680" t="str">
            <v>3</v>
          </cell>
        </row>
        <row r="681">
          <cell r="A681" t="str">
            <v>CLLD_15_01_144-2018-1-046/06_16_073/CLLD_15_01_144</v>
          </cell>
          <cell r="B681" t="str">
            <v>CLLD_15_01_144-2018</v>
          </cell>
          <cell r="C681" t="str">
            <v>046/06_16_073/CLLD_15_01_144</v>
          </cell>
          <cell r="D681" t="str">
            <v>7</v>
          </cell>
        </row>
        <row r="682">
          <cell r="A682" t="str">
            <v>CLLD_16_01_079-2018-1-252/06_16_075/CLLD_16_01_079</v>
          </cell>
          <cell r="B682" t="str">
            <v>CLLD_16_01_079-2018</v>
          </cell>
          <cell r="C682" t="str">
            <v>252/06_16_075/CLLD_16_01_079</v>
          </cell>
          <cell r="D682" t="str">
            <v>1</v>
          </cell>
        </row>
        <row r="683">
          <cell r="A683" t="str">
            <v>CLLD_16_01_113-2018-1-224/06_16_038/CLLD_16_01_113</v>
          </cell>
          <cell r="B683" t="str">
            <v>CLLD_16_01_113-2018</v>
          </cell>
          <cell r="C683" t="str">
            <v>224/06_16_038/CLLD_16_01_113</v>
          </cell>
          <cell r="D683" t="str">
            <v>1</v>
          </cell>
        </row>
        <row r="684">
          <cell r="A684" t="str">
            <v>CLLD_16_02_102-2018-0-269/06_16_038/CLLD_16_02_102</v>
          </cell>
          <cell r="B684" t="str">
            <v>CLLD_16_02_102-2018</v>
          </cell>
          <cell r="C684" t="str">
            <v>269/06_16_038/CLLD_16_02_102</v>
          </cell>
          <cell r="D684" t="str">
            <v>1</v>
          </cell>
        </row>
        <row r="685">
          <cell r="A685" t="str">
            <v>CLLD_16_02_102-2018-1-295/06_16_075/CLLD_16_02_102</v>
          </cell>
          <cell r="B685" t="str">
            <v>CLLD_16_02_102-2018</v>
          </cell>
          <cell r="C685" t="str">
            <v>295/06_16_075/CLLD_16_02_102</v>
          </cell>
          <cell r="D685" t="str">
            <v>2</v>
          </cell>
        </row>
        <row r="686">
          <cell r="A686" t="str">
            <v>CLLD_16_02_102-2018-0-0</v>
          </cell>
          <cell r="B686" t="str">
            <v>CLLD_16_02_102-2018</v>
          </cell>
          <cell r="C686" t="str">
            <v>031/06_18_107/CLLD_16_02_102</v>
          </cell>
          <cell r="D686" t="str">
            <v>3</v>
          </cell>
        </row>
        <row r="687">
          <cell r="A687" t="str">
            <v>CLLD_15_01_265-2019-1-303/06_16_075/CLLD_15_01_265</v>
          </cell>
          <cell r="B687" t="str">
            <v>CLLD_15_01_265-2019</v>
          </cell>
          <cell r="C687" t="str">
            <v>303/06_16_075/CLLD_15_01_265</v>
          </cell>
          <cell r="D687" t="str">
            <v>5</v>
          </cell>
        </row>
        <row r="688">
          <cell r="A688" t="str">
            <v>CLLD_16_02_106-2019-1-048/06_16_073/CLLD_16_02_106</v>
          </cell>
          <cell r="B688" t="str">
            <v>CLLD_16_02_106-2019</v>
          </cell>
          <cell r="C688" t="str">
            <v>048/06_16_073/CLLD_16_02_106</v>
          </cell>
          <cell r="D688" t="str">
            <v>6</v>
          </cell>
        </row>
        <row r="689">
          <cell r="A689" t="str">
            <v>CLLD_16_01_033-2018-1-260/06_16_038/CLLD_16_01_033</v>
          </cell>
          <cell r="B689" t="str">
            <v>CLLD_16_01_033-2018</v>
          </cell>
          <cell r="C689" t="str">
            <v>260/06_16_038/CLLD_16_01_033</v>
          </cell>
          <cell r="D689" t="str">
            <v>1</v>
          </cell>
        </row>
        <row r="690">
          <cell r="A690" t="str">
            <v>CLLD_16_01_033-2018-0-0</v>
          </cell>
          <cell r="B690" t="str">
            <v>CLLD_16_01_033-2018</v>
          </cell>
          <cell r="C690" t="str">
            <v>286/06_16_075/CLLD_16_01_033</v>
          </cell>
          <cell r="D690" t="str">
            <v>3</v>
          </cell>
        </row>
        <row r="691">
          <cell r="A691" t="str">
            <v>CLLD_16_02_110-2019-1-186/06_16_072/CLLD_16_02_110</v>
          </cell>
          <cell r="B691" t="str">
            <v>CLLD_16_02_110-2019</v>
          </cell>
          <cell r="C691" t="str">
            <v>186/06_16_072/CLLD_16_02_110</v>
          </cell>
          <cell r="D691" t="str">
            <v>6</v>
          </cell>
        </row>
        <row r="692">
          <cell r="A692" t="str">
            <v>CLLD_16_02_110-2019-0-0</v>
          </cell>
          <cell r="B692" t="str">
            <v>CLLD_16_02_110-2019</v>
          </cell>
          <cell r="C692" t="str">
            <v>301/06_16_075/CLLD_16_02_110</v>
          </cell>
          <cell r="D692" t="str">
            <v>7</v>
          </cell>
        </row>
        <row r="693">
          <cell r="A693" t="str">
            <v>CLLD_16_01_153-2018-1-291/06_16_075/CLLD_16_01_153</v>
          </cell>
          <cell r="B693" t="str">
            <v>CLLD_16_01_153-2018</v>
          </cell>
          <cell r="C693" t="str">
            <v>291/06_16_075/CLLD_16_01_153</v>
          </cell>
          <cell r="D693" t="str">
            <v>1</v>
          </cell>
        </row>
        <row r="694">
          <cell r="A694" t="str">
            <v>CLLD_16_01_153-2019-1-316/06_16_075/CLLD_16_01_153</v>
          </cell>
          <cell r="B694" t="str">
            <v>CLLD_16_01_153-2019</v>
          </cell>
          <cell r="C694" t="str">
            <v>316/06_16_075/CLLD_16_01_153</v>
          </cell>
          <cell r="D694" t="str">
            <v>2</v>
          </cell>
        </row>
        <row r="695">
          <cell r="A695" t="str">
            <v>CLLD_16_01_145-2019-1-300/06_16_038/CLLD_16_01_145</v>
          </cell>
          <cell r="B695" t="str">
            <v>CLLD_16_01_145-2019</v>
          </cell>
          <cell r="C695" t="str">
            <v>300/06_16_038/CLLD_16_01_145</v>
          </cell>
          <cell r="D695" t="str">
            <v>11</v>
          </cell>
        </row>
        <row r="696">
          <cell r="A696" t="str">
            <v>CLLD_16_01_083-2019-0-0</v>
          </cell>
          <cell r="B696" t="str">
            <v>CLLD_16_01_083-2019</v>
          </cell>
          <cell r="C696" t="str">
            <v>198/06_16_072/CLLD_16_01_083</v>
          </cell>
          <cell r="D696" t="str">
            <v>10</v>
          </cell>
        </row>
        <row r="697">
          <cell r="A697" t="str">
            <v>CLLD_16_01_083-2019-0-0</v>
          </cell>
          <cell r="B697" t="str">
            <v>CLLD_16_01_083-2019</v>
          </cell>
          <cell r="C697" t="str">
            <v>097/06_16_076/CLLD_16_01_083</v>
          </cell>
          <cell r="D697" t="str">
            <v>9</v>
          </cell>
        </row>
        <row r="698">
          <cell r="A698" t="str">
            <v>CLLD_16_01_149-2019-0-0</v>
          </cell>
          <cell r="B698" t="str">
            <v>CLLD_16_01_149-2019</v>
          </cell>
          <cell r="C698" t="str">
            <v>092/06_16_076/CLLD_16_01_149</v>
          </cell>
          <cell r="D698" t="str">
            <v>5</v>
          </cell>
        </row>
        <row r="699">
          <cell r="A699" t="str">
            <v>CLLD_16_01_128-2018-1-237/06_16_038/CLLD_16_01_128</v>
          </cell>
          <cell r="B699" t="str">
            <v>CLLD_16_01_128-2018</v>
          </cell>
          <cell r="C699" t="str">
            <v>237/06_16_038/CLLD_16_01_128</v>
          </cell>
          <cell r="D699" t="str">
            <v>8</v>
          </cell>
        </row>
        <row r="700">
          <cell r="A700" t="str">
            <v>CLLD_15_01_064-2019-0-0</v>
          </cell>
          <cell r="B700" t="str">
            <v>CLLD_15_01_064-2019</v>
          </cell>
          <cell r="C700" t="str">
            <v>259/06_16_038/CLLD_15_01_064</v>
          </cell>
          <cell r="D700" t="str">
            <v>13</v>
          </cell>
        </row>
        <row r="701">
          <cell r="A701" t="str">
            <v>CLLD_15_01_064-2019-0-0</v>
          </cell>
          <cell r="B701" t="str">
            <v>CLLD_15_01_064-2019</v>
          </cell>
          <cell r="C701" t="str">
            <v>279/06_16_075/CLLD_15_01_064</v>
          </cell>
          <cell r="D701" t="str">
            <v>15</v>
          </cell>
        </row>
        <row r="702">
          <cell r="A702" t="str">
            <v>CLLD_15_01_064-2019-0-0</v>
          </cell>
          <cell r="B702" t="str">
            <v>CLLD_15_01_064-2019</v>
          </cell>
          <cell r="C702" t="str">
            <v>044/06_16_073/CLLD_15_01_064</v>
          </cell>
          <cell r="D702" t="str">
            <v>16</v>
          </cell>
        </row>
        <row r="703">
          <cell r="A703" t="str">
            <v>CLLD_15_01_207-2018-0-0</v>
          </cell>
          <cell r="B703" t="str">
            <v>CLLD_15_01_207-2018</v>
          </cell>
          <cell r="C703" t="str">
            <v>234/06_16_038/CLLD_15_01_207</v>
          </cell>
          <cell r="D703" t="str">
            <v>6</v>
          </cell>
        </row>
        <row r="704">
          <cell r="A704" t="str">
            <v>CLLD_15_01_207-2018-0-0</v>
          </cell>
          <cell r="B704" t="str">
            <v>CLLD_15_01_207-2018</v>
          </cell>
          <cell r="C704" t="str">
            <v>236/06_16_075/CLLD_15_01_207</v>
          </cell>
          <cell r="D704" t="str">
            <v>7</v>
          </cell>
        </row>
        <row r="705">
          <cell r="A705" t="str">
            <v>CLLD_16_02_108-2018-1-0</v>
          </cell>
          <cell r="B705" t="str">
            <v>CLLD_16_02_108-2018</v>
          </cell>
          <cell r="C705" t="str">
            <v>123/06_16_072/CLLD_16_02_108</v>
          </cell>
          <cell r="D705" t="str">
            <v>1</v>
          </cell>
        </row>
        <row r="706">
          <cell r="A706" t="str">
            <v>CLLD_16_01_107-2018-1-218/06_16_038/CLLD_16_01_107</v>
          </cell>
          <cell r="B706" t="str">
            <v>CLLD_16_01_107-2018</v>
          </cell>
          <cell r="C706" t="str">
            <v>218/06_16_038/CLLD_16_01_107</v>
          </cell>
          <cell r="D706" t="str">
            <v>1</v>
          </cell>
        </row>
        <row r="707">
          <cell r="A707" t="str">
            <v>CLLD_15_01_110-2019-0-0</v>
          </cell>
          <cell r="B707" t="str">
            <v>CLLD_15_01_110-2019</v>
          </cell>
          <cell r="C707" t="str">
            <v>053/06_16_073/CLLD_15_01_110</v>
          </cell>
          <cell r="D707" t="str">
            <v>6</v>
          </cell>
        </row>
        <row r="708">
          <cell r="A708" t="str">
            <v>CLLD_15_01_110-2019-0-0</v>
          </cell>
          <cell r="B708" t="str">
            <v>CLLD_15_01_110-2019</v>
          </cell>
          <cell r="C708" t="str">
            <v>093/06_16_076/CLLD_15_01_110</v>
          </cell>
          <cell r="D708" t="str">
            <v>5</v>
          </cell>
        </row>
        <row r="709">
          <cell r="A709" t="str">
            <v>CLLD_15_01_235-2019-1-194/06_16_072/CLLD_15_01_235</v>
          </cell>
          <cell r="B709" t="str">
            <v>CLLD_15_01_235-2019</v>
          </cell>
          <cell r="C709" t="str">
            <v>194/06_16_072/CLLD_15_01_235</v>
          </cell>
          <cell r="D709" t="str">
            <v>8</v>
          </cell>
        </row>
        <row r="710">
          <cell r="A710" t="str">
            <v>CLLD_16_02_010-2019-1-297/06_16_075/CLLD_16_02_010</v>
          </cell>
          <cell r="B710" t="str">
            <v>CLLD_16_02_010-2019</v>
          </cell>
          <cell r="C710" t="str">
            <v>297/06_16_075/CLLD_16_02_010</v>
          </cell>
          <cell r="D710" t="str">
            <v>3</v>
          </cell>
        </row>
        <row r="711">
          <cell r="A711" t="str">
            <v>CLLD_16_02_054-2018-0-0</v>
          </cell>
          <cell r="B711" t="str">
            <v>CLLD_16_02_054-2018</v>
          </cell>
          <cell r="C711" t="str">
            <v>168/06_16_038/CLLD_16_02_054</v>
          </cell>
          <cell r="D711" t="str">
            <v>1</v>
          </cell>
        </row>
        <row r="712">
          <cell r="A712" t="str">
            <v>--0</v>
          </cell>
        </row>
        <row r="713">
          <cell r="A713" t="str">
            <v>--0</v>
          </cell>
        </row>
        <row r="714">
          <cell r="A714" t="str">
            <v>--0</v>
          </cell>
        </row>
        <row r="715">
          <cell r="A715" t="str">
            <v>--0</v>
          </cell>
        </row>
        <row r="716">
          <cell r="A716" t="str">
            <v>--0</v>
          </cell>
        </row>
        <row r="717">
          <cell r="A717" t="str">
            <v>--0</v>
          </cell>
        </row>
        <row r="718">
          <cell r="A718" t="str">
            <v>--0</v>
          </cell>
        </row>
        <row r="719">
          <cell r="A719" t="str">
            <v>--0</v>
          </cell>
        </row>
        <row r="720">
          <cell r="A720" t="str">
            <v>--0</v>
          </cell>
        </row>
        <row r="721">
          <cell r="A721" t="str">
            <v>--0</v>
          </cell>
        </row>
        <row r="722">
          <cell r="A722" t="str">
            <v>--0</v>
          </cell>
        </row>
        <row r="723">
          <cell r="A723" t="str">
            <v>--0</v>
          </cell>
        </row>
        <row r="724">
          <cell r="A724" t="str">
            <v>--0</v>
          </cell>
        </row>
        <row r="725">
          <cell r="A725" t="str">
            <v>--0</v>
          </cell>
        </row>
        <row r="726">
          <cell r="A726" t="str">
            <v>--0</v>
          </cell>
        </row>
        <row r="727">
          <cell r="A727" t="str">
            <v>--0</v>
          </cell>
        </row>
        <row r="728">
          <cell r="A728" t="str">
            <v>--0</v>
          </cell>
        </row>
        <row r="729">
          <cell r="A729" t="str">
            <v>--0</v>
          </cell>
        </row>
        <row r="730">
          <cell r="A730" t="str">
            <v>--0</v>
          </cell>
        </row>
        <row r="731">
          <cell r="A731" t="str">
            <v>--0</v>
          </cell>
        </row>
        <row r="732">
          <cell r="A732" t="str">
            <v>--0</v>
          </cell>
        </row>
        <row r="733">
          <cell r="A733" t="str">
            <v>--0</v>
          </cell>
        </row>
        <row r="734">
          <cell r="A734" t="str">
            <v>--0</v>
          </cell>
        </row>
        <row r="735">
          <cell r="A735" t="str">
            <v>--0</v>
          </cell>
        </row>
        <row r="736">
          <cell r="A736" t="str">
            <v>--0</v>
          </cell>
        </row>
        <row r="737">
          <cell r="A737" t="str">
            <v>--0</v>
          </cell>
        </row>
        <row r="738">
          <cell r="A738" t="str">
            <v>--0</v>
          </cell>
        </row>
        <row r="739">
          <cell r="A739" t="str">
            <v>--0</v>
          </cell>
        </row>
        <row r="740">
          <cell r="A740" t="str">
            <v>--0</v>
          </cell>
        </row>
        <row r="741">
          <cell r="A741" t="str">
            <v>--0</v>
          </cell>
        </row>
        <row r="742">
          <cell r="A742" t="str">
            <v>--0</v>
          </cell>
        </row>
        <row r="743">
          <cell r="A743" t="str">
            <v>--0</v>
          </cell>
        </row>
        <row r="744">
          <cell r="A744" t="str">
            <v>--0</v>
          </cell>
        </row>
        <row r="745">
          <cell r="A745" t="str">
            <v>--0</v>
          </cell>
        </row>
        <row r="746">
          <cell r="A746" t="str">
            <v>--0</v>
          </cell>
        </row>
        <row r="747">
          <cell r="A747" t="str">
            <v>--0</v>
          </cell>
        </row>
        <row r="748">
          <cell r="A748" t="str">
            <v>--0</v>
          </cell>
        </row>
        <row r="749">
          <cell r="A749" t="str">
            <v>--0</v>
          </cell>
        </row>
        <row r="750">
          <cell r="A750" t="str">
            <v>--0</v>
          </cell>
        </row>
        <row r="751">
          <cell r="A751" t="str">
            <v>--0</v>
          </cell>
        </row>
        <row r="752">
          <cell r="A752" t="str">
            <v>--0</v>
          </cell>
        </row>
        <row r="753">
          <cell r="A753" t="str">
            <v>--0</v>
          </cell>
        </row>
        <row r="754">
          <cell r="A754" t="str">
            <v>--0</v>
          </cell>
        </row>
        <row r="755">
          <cell r="A755" t="str">
            <v>--0</v>
          </cell>
        </row>
        <row r="756">
          <cell r="A756" t="str">
            <v>--0</v>
          </cell>
        </row>
        <row r="757">
          <cell r="A757" t="str">
            <v>--0</v>
          </cell>
        </row>
        <row r="758">
          <cell r="A758" t="str">
            <v>--0</v>
          </cell>
        </row>
        <row r="759">
          <cell r="A759" t="str">
            <v>--0</v>
          </cell>
        </row>
        <row r="760">
          <cell r="A760" t="str">
            <v>--0</v>
          </cell>
        </row>
        <row r="761">
          <cell r="A761" t="str">
            <v>--0</v>
          </cell>
        </row>
        <row r="762">
          <cell r="A762" t="str">
            <v>--0</v>
          </cell>
        </row>
        <row r="763">
          <cell r="A763" t="str">
            <v>--0</v>
          </cell>
        </row>
        <row r="764">
          <cell r="A764" t="str">
            <v>--0</v>
          </cell>
        </row>
        <row r="765">
          <cell r="A765" t="str">
            <v>--0</v>
          </cell>
        </row>
        <row r="766">
          <cell r="A766" t="str">
            <v>--0</v>
          </cell>
        </row>
        <row r="767">
          <cell r="A767" t="str">
            <v>--0</v>
          </cell>
        </row>
        <row r="768">
          <cell r="A768" t="str">
            <v>--0</v>
          </cell>
        </row>
        <row r="769">
          <cell r="A769" t="str">
            <v>--0</v>
          </cell>
        </row>
        <row r="770">
          <cell r="A770" t="str">
            <v>--0</v>
          </cell>
        </row>
        <row r="771">
          <cell r="A771" t="str">
            <v>--0</v>
          </cell>
        </row>
        <row r="772">
          <cell r="A772" t="str">
            <v>--0</v>
          </cell>
        </row>
        <row r="773">
          <cell r="A773" t="str">
            <v>--0</v>
          </cell>
        </row>
        <row r="774">
          <cell r="A774" t="str">
            <v>--0</v>
          </cell>
        </row>
        <row r="775">
          <cell r="A775" t="str">
            <v>--0</v>
          </cell>
        </row>
        <row r="776">
          <cell r="A776" t="str">
            <v>--0</v>
          </cell>
        </row>
        <row r="777">
          <cell r="A777" t="str">
            <v>--0</v>
          </cell>
        </row>
        <row r="778">
          <cell r="A778" t="str">
            <v>--0</v>
          </cell>
        </row>
        <row r="779">
          <cell r="A779" t="str">
            <v>--0</v>
          </cell>
        </row>
        <row r="780">
          <cell r="A780" t="str">
            <v>--0</v>
          </cell>
        </row>
        <row r="781">
          <cell r="A781" t="str">
            <v>--0</v>
          </cell>
        </row>
        <row r="782">
          <cell r="A782" t="str">
            <v>--0</v>
          </cell>
        </row>
        <row r="783">
          <cell r="A783" t="str">
            <v>--0</v>
          </cell>
        </row>
        <row r="784">
          <cell r="A784" t="str">
            <v>--0</v>
          </cell>
        </row>
        <row r="785">
          <cell r="A785" t="str">
            <v>--0</v>
          </cell>
        </row>
        <row r="786">
          <cell r="A786" t="str">
            <v>--0</v>
          </cell>
        </row>
        <row r="787">
          <cell r="A787" t="str">
            <v>--0</v>
          </cell>
        </row>
        <row r="788">
          <cell r="A788" t="str">
            <v>--0</v>
          </cell>
        </row>
        <row r="789">
          <cell r="A789" t="str">
            <v>--0</v>
          </cell>
        </row>
        <row r="790">
          <cell r="A790" t="str">
            <v>--0</v>
          </cell>
        </row>
        <row r="791">
          <cell r="A791" t="str">
            <v>--0</v>
          </cell>
        </row>
        <row r="792">
          <cell r="A792" t="str">
            <v>--0</v>
          </cell>
        </row>
        <row r="793">
          <cell r="A793" t="str">
            <v>--0</v>
          </cell>
        </row>
        <row r="794">
          <cell r="A794" t="str">
            <v>--0</v>
          </cell>
        </row>
        <row r="795">
          <cell r="A795" t="str">
            <v>--0</v>
          </cell>
        </row>
        <row r="796">
          <cell r="A796" t="str">
            <v>--0</v>
          </cell>
        </row>
        <row r="797">
          <cell r="A797" t="str">
            <v>--0</v>
          </cell>
        </row>
        <row r="798">
          <cell r="A798" t="str">
            <v>--0</v>
          </cell>
        </row>
        <row r="799">
          <cell r="A799" t="str">
            <v>--0</v>
          </cell>
        </row>
        <row r="800">
          <cell r="A800" t="str">
            <v>--0</v>
          </cell>
        </row>
        <row r="801">
          <cell r="A801" t="str">
            <v>--0</v>
          </cell>
        </row>
        <row r="802">
          <cell r="A802" t="str">
            <v>--0</v>
          </cell>
        </row>
        <row r="803">
          <cell r="A803" t="str">
            <v>--0</v>
          </cell>
        </row>
        <row r="804">
          <cell r="A804" t="str">
            <v>--0</v>
          </cell>
        </row>
        <row r="805">
          <cell r="A805" t="str">
            <v>--0</v>
          </cell>
        </row>
        <row r="806">
          <cell r="A806" t="str">
            <v>--0</v>
          </cell>
        </row>
        <row r="807">
          <cell r="A807" t="str">
            <v>--0</v>
          </cell>
        </row>
        <row r="808">
          <cell r="A808" t="str">
            <v>--0</v>
          </cell>
        </row>
        <row r="809">
          <cell r="A809" t="str">
            <v>--0</v>
          </cell>
        </row>
        <row r="810">
          <cell r="A810" t="str">
            <v>--0</v>
          </cell>
        </row>
        <row r="811">
          <cell r="A811" t="str">
            <v>--0</v>
          </cell>
        </row>
        <row r="812">
          <cell r="A812" t="str">
            <v>--0</v>
          </cell>
        </row>
        <row r="813">
          <cell r="A813" t="str">
            <v>--0</v>
          </cell>
        </row>
        <row r="814">
          <cell r="A814" t="str">
            <v>--0</v>
          </cell>
        </row>
        <row r="815">
          <cell r="A815" t="str">
            <v>--0</v>
          </cell>
        </row>
        <row r="816">
          <cell r="A816" t="str">
            <v>--0</v>
          </cell>
        </row>
        <row r="817">
          <cell r="A817" t="str">
            <v>--0</v>
          </cell>
        </row>
        <row r="818">
          <cell r="A818" t="str">
            <v>--0</v>
          </cell>
        </row>
        <row r="819">
          <cell r="A819" t="str">
            <v>--0</v>
          </cell>
        </row>
        <row r="820">
          <cell r="A820" t="str">
            <v>--0</v>
          </cell>
        </row>
        <row r="821">
          <cell r="A821" t="str">
            <v>--0</v>
          </cell>
        </row>
        <row r="822">
          <cell r="A822" t="str">
            <v>--0</v>
          </cell>
        </row>
        <row r="823">
          <cell r="A823" t="str">
            <v>--0</v>
          </cell>
        </row>
        <row r="824">
          <cell r="A824" t="str">
            <v>--0</v>
          </cell>
        </row>
        <row r="825">
          <cell r="A825" t="str">
            <v>--0</v>
          </cell>
        </row>
        <row r="826">
          <cell r="A826" t="str">
            <v>--0</v>
          </cell>
        </row>
        <row r="827">
          <cell r="A827" t="str">
            <v>--0</v>
          </cell>
        </row>
        <row r="828">
          <cell r="A828" t="str">
            <v>--0</v>
          </cell>
        </row>
        <row r="829">
          <cell r="A829" t="str">
            <v>--0</v>
          </cell>
        </row>
        <row r="830">
          <cell r="A830" t="str">
            <v>--0</v>
          </cell>
        </row>
        <row r="831">
          <cell r="A831" t="str">
            <v>--0</v>
          </cell>
        </row>
        <row r="832">
          <cell r="A832" t="str">
            <v>--0</v>
          </cell>
        </row>
        <row r="833">
          <cell r="A833" t="str">
            <v>--0</v>
          </cell>
        </row>
        <row r="834">
          <cell r="A834" t="str">
            <v>--0</v>
          </cell>
        </row>
        <row r="835">
          <cell r="A835" t="str">
            <v>--0</v>
          </cell>
        </row>
        <row r="836">
          <cell r="A836" t="str">
            <v>--0</v>
          </cell>
        </row>
        <row r="837">
          <cell r="A837" t="str">
            <v>--0</v>
          </cell>
        </row>
        <row r="838">
          <cell r="A838" t="str">
            <v>--0</v>
          </cell>
        </row>
        <row r="839">
          <cell r="A839" t="str">
            <v>--0</v>
          </cell>
        </row>
        <row r="840">
          <cell r="A840" t="str">
            <v>--0</v>
          </cell>
        </row>
        <row r="841">
          <cell r="A841" t="str">
            <v>--0</v>
          </cell>
        </row>
        <row r="842">
          <cell r="A842" t="str">
            <v>--0</v>
          </cell>
        </row>
        <row r="843">
          <cell r="A843" t="str">
            <v>--0</v>
          </cell>
        </row>
        <row r="844">
          <cell r="A844" t="str">
            <v>--0</v>
          </cell>
        </row>
        <row r="845">
          <cell r="A845" t="str">
            <v>--0</v>
          </cell>
        </row>
        <row r="846">
          <cell r="A846" t="str">
            <v>--0</v>
          </cell>
        </row>
        <row r="847">
          <cell r="A847" t="str">
            <v>--0</v>
          </cell>
        </row>
        <row r="848">
          <cell r="A848" t="str">
            <v>--0</v>
          </cell>
        </row>
        <row r="849">
          <cell r="A849" t="str">
            <v>--0</v>
          </cell>
        </row>
        <row r="850">
          <cell r="A850" t="str">
            <v>--0</v>
          </cell>
        </row>
        <row r="851">
          <cell r="A851" t="str">
            <v>--0</v>
          </cell>
        </row>
        <row r="852">
          <cell r="A852" t="str">
            <v>--0</v>
          </cell>
        </row>
        <row r="853">
          <cell r="A853" t="str">
            <v>--0</v>
          </cell>
        </row>
        <row r="854">
          <cell r="A854" t="str">
            <v>--0</v>
          </cell>
        </row>
        <row r="855">
          <cell r="A855" t="str">
            <v>--0</v>
          </cell>
        </row>
        <row r="856">
          <cell r="A856" t="str">
            <v>--0</v>
          </cell>
        </row>
        <row r="857">
          <cell r="A857" t="str">
            <v>--0</v>
          </cell>
        </row>
        <row r="858">
          <cell r="A858" t="str">
            <v>--0</v>
          </cell>
        </row>
        <row r="859">
          <cell r="A859" t="str">
            <v>--0</v>
          </cell>
        </row>
        <row r="860">
          <cell r="A860" t="str">
            <v>--0</v>
          </cell>
        </row>
        <row r="861">
          <cell r="A861" t="str">
            <v>--0</v>
          </cell>
        </row>
        <row r="862">
          <cell r="A862" t="str">
            <v>--0</v>
          </cell>
        </row>
        <row r="863">
          <cell r="A863" t="str">
            <v>--0</v>
          </cell>
        </row>
        <row r="864">
          <cell r="A864" t="str">
            <v>--0</v>
          </cell>
        </row>
        <row r="865">
          <cell r="A865" t="str">
            <v>--0</v>
          </cell>
        </row>
        <row r="866">
          <cell r="A866" t="str">
            <v>--0</v>
          </cell>
        </row>
        <row r="867">
          <cell r="A867" t="str">
            <v>--0</v>
          </cell>
        </row>
        <row r="868">
          <cell r="A868" t="str">
            <v>--0</v>
          </cell>
        </row>
        <row r="869">
          <cell r="A869" t="str">
            <v>--0</v>
          </cell>
        </row>
        <row r="870">
          <cell r="A870" t="str">
            <v>--0</v>
          </cell>
        </row>
        <row r="871">
          <cell r="A871" t="str">
            <v>--0</v>
          </cell>
        </row>
        <row r="872">
          <cell r="A872" t="str">
            <v>--0</v>
          </cell>
        </row>
        <row r="873">
          <cell r="A873" t="str">
            <v>--0</v>
          </cell>
        </row>
        <row r="874">
          <cell r="A874" t="str">
            <v>--0</v>
          </cell>
        </row>
        <row r="875">
          <cell r="A875" t="str">
            <v>--0</v>
          </cell>
        </row>
        <row r="876">
          <cell r="A876" t="str">
            <v>--0</v>
          </cell>
        </row>
        <row r="877">
          <cell r="A877" t="str">
            <v>--0</v>
          </cell>
        </row>
        <row r="878">
          <cell r="A878" t="str">
            <v>--0</v>
          </cell>
        </row>
        <row r="879">
          <cell r="A879" t="str">
            <v>--0</v>
          </cell>
        </row>
        <row r="880">
          <cell r="A880" t="str">
            <v>--0</v>
          </cell>
        </row>
        <row r="881">
          <cell r="A881" t="str">
            <v>--0</v>
          </cell>
        </row>
        <row r="882">
          <cell r="A882" t="str">
            <v>--0</v>
          </cell>
        </row>
        <row r="883">
          <cell r="A883" t="str">
            <v>--0</v>
          </cell>
        </row>
        <row r="884">
          <cell r="A884" t="str">
            <v>--0</v>
          </cell>
        </row>
        <row r="885">
          <cell r="A885" t="str">
            <v>--0</v>
          </cell>
        </row>
        <row r="886">
          <cell r="A886" t="str">
            <v>--0</v>
          </cell>
        </row>
        <row r="887">
          <cell r="A887" t="str">
            <v>--0</v>
          </cell>
        </row>
        <row r="888">
          <cell r="A888" t="str">
            <v>--0</v>
          </cell>
        </row>
        <row r="889">
          <cell r="A889" t="str">
            <v>--0</v>
          </cell>
        </row>
        <row r="890">
          <cell r="A890" t="str">
            <v>--0</v>
          </cell>
        </row>
        <row r="891">
          <cell r="A891" t="str">
            <v>--0</v>
          </cell>
        </row>
        <row r="892">
          <cell r="A892" t="str">
            <v>--0</v>
          </cell>
        </row>
        <row r="893">
          <cell r="A893" t="str">
            <v>--0</v>
          </cell>
        </row>
        <row r="894">
          <cell r="A894" t="str">
            <v>--0</v>
          </cell>
        </row>
        <row r="895">
          <cell r="A895" t="str">
            <v>--0</v>
          </cell>
        </row>
        <row r="896">
          <cell r="A896" t="str">
            <v>--0</v>
          </cell>
        </row>
        <row r="897">
          <cell r="A897" t="str">
            <v>--0</v>
          </cell>
        </row>
        <row r="898">
          <cell r="A898" t="str">
            <v>--0</v>
          </cell>
        </row>
        <row r="899">
          <cell r="A899" t="str">
            <v>--0</v>
          </cell>
        </row>
        <row r="900">
          <cell r="A900" t="str">
            <v>--0</v>
          </cell>
        </row>
        <row r="901">
          <cell r="A901" t="str">
            <v>--0</v>
          </cell>
        </row>
        <row r="902">
          <cell r="A902" t="str">
            <v>--0</v>
          </cell>
        </row>
        <row r="903">
          <cell r="A903" t="str">
            <v>--0</v>
          </cell>
        </row>
        <row r="904">
          <cell r="A904" t="str">
            <v>--0</v>
          </cell>
        </row>
        <row r="905">
          <cell r="A905" t="str">
            <v>--0</v>
          </cell>
        </row>
        <row r="906">
          <cell r="A906" t="str">
            <v>--0</v>
          </cell>
        </row>
        <row r="907">
          <cell r="A907" t="str">
            <v>--0</v>
          </cell>
        </row>
        <row r="908">
          <cell r="A908" t="str">
            <v>--0</v>
          </cell>
        </row>
        <row r="909">
          <cell r="A909" t="str">
            <v>--0</v>
          </cell>
        </row>
        <row r="910">
          <cell r="A910" t="str">
            <v>--0</v>
          </cell>
        </row>
        <row r="911">
          <cell r="A911" t="str">
            <v>--0</v>
          </cell>
        </row>
        <row r="912">
          <cell r="A912" t="str">
            <v>--0</v>
          </cell>
        </row>
        <row r="913">
          <cell r="A913" t="str">
            <v>--0</v>
          </cell>
        </row>
        <row r="914">
          <cell r="A914" t="str">
            <v>--0</v>
          </cell>
        </row>
        <row r="915">
          <cell r="A915" t="str">
            <v>--0</v>
          </cell>
        </row>
        <row r="916">
          <cell r="A916" t="str">
            <v>--0</v>
          </cell>
        </row>
        <row r="917">
          <cell r="A917" t="str">
            <v>--0</v>
          </cell>
        </row>
        <row r="918">
          <cell r="A918" t="str">
            <v>--0</v>
          </cell>
        </row>
        <row r="919">
          <cell r="A919" t="str">
            <v>--0</v>
          </cell>
        </row>
        <row r="920">
          <cell r="A920" t="str">
            <v>--0</v>
          </cell>
        </row>
        <row r="921">
          <cell r="A921" t="str">
            <v>--0</v>
          </cell>
        </row>
        <row r="922">
          <cell r="A922" t="str">
            <v>--0</v>
          </cell>
        </row>
        <row r="923">
          <cell r="A923" t="str">
            <v>--0</v>
          </cell>
        </row>
        <row r="924">
          <cell r="A924" t="str">
            <v>--0</v>
          </cell>
        </row>
        <row r="925">
          <cell r="A925" t="str">
            <v>--0</v>
          </cell>
        </row>
        <row r="926">
          <cell r="A926" t="str">
            <v>--0</v>
          </cell>
        </row>
        <row r="927">
          <cell r="A927" t="str">
            <v>--0</v>
          </cell>
        </row>
        <row r="928">
          <cell r="A928" t="str">
            <v>--0</v>
          </cell>
        </row>
        <row r="929">
          <cell r="A929" t="str">
            <v>--0</v>
          </cell>
        </row>
        <row r="930">
          <cell r="A930" t="str">
            <v>--0</v>
          </cell>
        </row>
        <row r="931">
          <cell r="A931" t="str">
            <v>--0</v>
          </cell>
        </row>
        <row r="932">
          <cell r="A932" t="str">
            <v>--0</v>
          </cell>
        </row>
        <row r="933">
          <cell r="A933" t="str">
            <v>--0</v>
          </cell>
        </row>
        <row r="934">
          <cell r="A934" t="str">
            <v>--0</v>
          </cell>
        </row>
        <row r="935">
          <cell r="A935" t="str">
            <v>--0</v>
          </cell>
        </row>
        <row r="936">
          <cell r="A936" t="str">
            <v>--0</v>
          </cell>
        </row>
        <row r="937">
          <cell r="A937" t="str">
            <v>--0</v>
          </cell>
        </row>
        <row r="938">
          <cell r="A938" t="str">
            <v>--0</v>
          </cell>
        </row>
        <row r="939">
          <cell r="A939" t="str">
            <v>--0</v>
          </cell>
        </row>
        <row r="940">
          <cell r="A940" t="str">
            <v>--0</v>
          </cell>
        </row>
        <row r="941">
          <cell r="A941" t="str">
            <v>--0</v>
          </cell>
        </row>
        <row r="942">
          <cell r="A942" t="str">
            <v>--0</v>
          </cell>
        </row>
        <row r="943">
          <cell r="A943" t="str">
            <v>--0</v>
          </cell>
        </row>
        <row r="944">
          <cell r="A944" t="str">
            <v>--0</v>
          </cell>
        </row>
        <row r="945">
          <cell r="A945" t="str">
            <v>--0</v>
          </cell>
        </row>
        <row r="946">
          <cell r="A946" t="str">
            <v>--0</v>
          </cell>
        </row>
        <row r="947">
          <cell r="A947" t="str">
            <v>--0</v>
          </cell>
        </row>
        <row r="948">
          <cell r="A948" t="str">
            <v>--0</v>
          </cell>
        </row>
        <row r="949">
          <cell r="A949" t="str">
            <v>--0</v>
          </cell>
        </row>
        <row r="950">
          <cell r="A950" t="str">
            <v>--0</v>
          </cell>
        </row>
        <row r="951">
          <cell r="A951" t="str">
            <v>--0</v>
          </cell>
        </row>
        <row r="952">
          <cell r="A952" t="str">
            <v>--0</v>
          </cell>
        </row>
        <row r="953">
          <cell r="A953" t="str">
            <v>--0</v>
          </cell>
        </row>
        <row r="954">
          <cell r="A954" t="str">
            <v>--0</v>
          </cell>
        </row>
        <row r="955">
          <cell r="A955" t="str">
            <v>--0</v>
          </cell>
        </row>
        <row r="956">
          <cell r="A956" t="str">
            <v>--0</v>
          </cell>
        </row>
        <row r="957">
          <cell r="A957" t="str">
            <v>--0</v>
          </cell>
        </row>
        <row r="958">
          <cell r="A958" t="str">
            <v>--0</v>
          </cell>
        </row>
        <row r="959">
          <cell r="A959" t="str">
            <v>--0</v>
          </cell>
        </row>
        <row r="960">
          <cell r="A960" t="str">
            <v>--0</v>
          </cell>
        </row>
        <row r="961">
          <cell r="A961" t="str">
            <v>--0</v>
          </cell>
        </row>
        <row r="962">
          <cell r="A962" t="str">
            <v>--0</v>
          </cell>
        </row>
        <row r="963">
          <cell r="A963" t="str">
            <v>--0</v>
          </cell>
        </row>
        <row r="964">
          <cell r="A964" t="str">
            <v>--0</v>
          </cell>
        </row>
        <row r="965">
          <cell r="A965" t="str">
            <v>--0</v>
          </cell>
        </row>
        <row r="966">
          <cell r="A966" t="str">
            <v>--0</v>
          </cell>
        </row>
        <row r="967">
          <cell r="A967" t="str">
            <v>--0</v>
          </cell>
        </row>
        <row r="968">
          <cell r="A968" t="str">
            <v>--0</v>
          </cell>
        </row>
        <row r="969">
          <cell r="A969" t="str">
            <v>--0</v>
          </cell>
        </row>
        <row r="970">
          <cell r="A970" t="str">
            <v>--0</v>
          </cell>
        </row>
        <row r="971">
          <cell r="A971" t="str">
            <v>--0</v>
          </cell>
        </row>
        <row r="972">
          <cell r="A972" t="str">
            <v>--0</v>
          </cell>
        </row>
        <row r="973">
          <cell r="A973" t="str">
            <v>--0</v>
          </cell>
        </row>
        <row r="974">
          <cell r="A974" t="str">
            <v>--0</v>
          </cell>
        </row>
        <row r="975">
          <cell r="A975" t="str">
            <v>--0</v>
          </cell>
        </row>
        <row r="976">
          <cell r="A976" t="str">
            <v>--0</v>
          </cell>
        </row>
        <row r="977">
          <cell r="A977" t="str">
            <v>--0</v>
          </cell>
        </row>
        <row r="978">
          <cell r="A978" t="str">
            <v>--0</v>
          </cell>
        </row>
        <row r="979">
          <cell r="A979" t="str">
            <v>--0</v>
          </cell>
        </row>
        <row r="980">
          <cell r="A980" t="str">
            <v>--0</v>
          </cell>
        </row>
        <row r="981">
          <cell r="A981" t="str">
            <v>--0</v>
          </cell>
        </row>
        <row r="982">
          <cell r="A982" t="str">
            <v>--0</v>
          </cell>
        </row>
        <row r="983">
          <cell r="A983" t="str">
            <v>--0</v>
          </cell>
        </row>
        <row r="984">
          <cell r="A984" t="str">
            <v>--0</v>
          </cell>
        </row>
        <row r="985">
          <cell r="A985" t="str">
            <v>--0</v>
          </cell>
        </row>
        <row r="986">
          <cell r="A986" t="str">
            <v>--0</v>
          </cell>
        </row>
        <row r="987">
          <cell r="A987" t="str">
            <v>--0</v>
          </cell>
        </row>
        <row r="988">
          <cell r="A988" t="str">
            <v>--0</v>
          </cell>
        </row>
        <row r="989">
          <cell r="A989" t="str">
            <v>--0</v>
          </cell>
        </row>
        <row r="990">
          <cell r="A990" t="str">
            <v>--0</v>
          </cell>
        </row>
        <row r="991">
          <cell r="A991" t="str">
            <v>--0</v>
          </cell>
        </row>
        <row r="992">
          <cell r="A992" t="str">
            <v>--0</v>
          </cell>
        </row>
        <row r="993">
          <cell r="A993" t="str">
            <v>--0</v>
          </cell>
        </row>
        <row r="994">
          <cell r="A994" t="str">
            <v>--0</v>
          </cell>
        </row>
        <row r="995">
          <cell r="A995" t="str">
            <v>--0</v>
          </cell>
        </row>
        <row r="996">
          <cell r="A996" t="str">
            <v>--0</v>
          </cell>
        </row>
        <row r="997">
          <cell r="A997" t="str">
            <v>--0</v>
          </cell>
        </row>
        <row r="998">
          <cell r="A998" t="str">
            <v>--0</v>
          </cell>
        </row>
        <row r="999">
          <cell r="A999" t="str">
            <v>--0</v>
          </cell>
        </row>
        <row r="1000">
          <cell r="A1000" t="str">
            <v>--0</v>
          </cell>
        </row>
      </sheetData>
      <sheetData sheetId="4">
        <row r="1">
          <cell r="A1" t="str">
            <v>Číslo výzvy z názvu</v>
          </cell>
          <cell r="D1" t="str">
            <v>Kód IN</v>
          </cell>
          <cell r="Q1" t="str">
            <v>Předáno ke schválení na ŘO</v>
          </cell>
        </row>
        <row r="2">
          <cell r="A2" t="str">
            <v>1</v>
          </cell>
          <cell r="D2" t="str">
            <v>CLLD_15_01_064</v>
          </cell>
          <cell r="Q2" t="str">
            <v>ANO</v>
          </cell>
        </row>
        <row r="3">
          <cell r="A3" t="str">
            <v>1</v>
          </cell>
          <cell r="D3" t="str">
            <v>CLLD_15_01_064</v>
          </cell>
          <cell r="Q3" t="str">
            <v>ANO</v>
          </cell>
        </row>
        <row r="4">
          <cell r="A4" t="str">
            <v>1</v>
          </cell>
          <cell r="D4" t="str">
            <v>CLLD_15_01_064</v>
          </cell>
          <cell r="Q4" t="str">
            <v>ANO</v>
          </cell>
        </row>
        <row r="5">
          <cell r="A5" t="str">
            <v>1</v>
          </cell>
          <cell r="D5" t="str">
            <v>CLLD_15_01_064</v>
          </cell>
          <cell r="Q5" t="str">
            <v>ANO</v>
          </cell>
        </row>
        <row r="6">
          <cell r="A6" t="str">
            <v>1</v>
          </cell>
          <cell r="D6" t="str">
            <v>CLLD_15_01_064</v>
          </cell>
          <cell r="Q6" t="str">
            <v>ANO</v>
          </cell>
        </row>
        <row r="7">
          <cell r="A7" t="str">
            <v>1</v>
          </cell>
          <cell r="D7" t="str">
            <v>CLLD_15_01_064</v>
          </cell>
          <cell r="Q7" t="str">
            <v>ANO</v>
          </cell>
        </row>
        <row r="8">
          <cell r="A8" t="str">
            <v>4</v>
          </cell>
          <cell r="D8" t="str">
            <v>CLLD_15_01_064</v>
          </cell>
          <cell r="Q8" t="str">
            <v>ANO</v>
          </cell>
        </row>
        <row r="9">
          <cell r="A9" t="str">
            <v>1</v>
          </cell>
          <cell r="D9" t="str">
            <v>CLLD_15_01_064</v>
          </cell>
          <cell r="Q9" t="str">
            <v>ANO</v>
          </cell>
        </row>
        <row r="10">
          <cell r="A10" t="str">
            <v>1</v>
          </cell>
          <cell r="D10" t="str">
            <v>CLLD_15_01_064</v>
          </cell>
          <cell r="Q10" t="str">
            <v>ANO</v>
          </cell>
        </row>
        <row r="11">
          <cell r="A11" t="str">
            <v>1</v>
          </cell>
          <cell r="D11" t="str">
            <v>CLLD_15_01_064</v>
          </cell>
          <cell r="Q11" t="str">
            <v>ANO</v>
          </cell>
        </row>
        <row r="12">
          <cell r="A12" t="str">
            <v>4</v>
          </cell>
          <cell r="D12" t="str">
            <v>CLLD_15_01_064</v>
          </cell>
          <cell r="Q12" t="str">
            <v>ANO</v>
          </cell>
        </row>
        <row r="13">
          <cell r="A13" t="str">
            <v>4</v>
          </cell>
          <cell r="D13" t="str">
            <v>CLLD_15_01_064</v>
          </cell>
          <cell r="Q13" t="str">
            <v>ANO</v>
          </cell>
        </row>
        <row r="14">
          <cell r="A14" t="str">
            <v>2</v>
          </cell>
          <cell r="D14" t="str">
            <v>CLLD_15_01_064</v>
          </cell>
          <cell r="Q14" t="str">
            <v>ANO</v>
          </cell>
        </row>
        <row r="15">
          <cell r="A15" t="str">
            <v>2</v>
          </cell>
          <cell r="D15" t="str">
            <v>CLLD_15_01_064</v>
          </cell>
          <cell r="Q15" t="str">
            <v>ANO</v>
          </cell>
        </row>
        <row r="16">
          <cell r="A16" t="str">
            <v>2</v>
          </cell>
          <cell r="D16" t="str">
            <v>CLLD_16_01_027</v>
          </cell>
          <cell r="Q16" t="str">
            <v>ANO</v>
          </cell>
        </row>
        <row r="17">
          <cell r="A17" t="str">
            <v>3</v>
          </cell>
          <cell r="D17" t="str">
            <v>CLLD_15_01_064</v>
          </cell>
          <cell r="Q17" t="str">
            <v>ANO</v>
          </cell>
        </row>
        <row r="18">
          <cell r="A18" t="str">
            <v>2</v>
          </cell>
          <cell r="D18" t="str">
            <v>CLLD_15_01_064</v>
          </cell>
          <cell r="Q18" t="str">
            <v>NE</v>
          </cell>
        </row>
        <row r="19">
          <cell r="A19" t="str">
            <v>2</v>
          </cell>
          <cell r="D19" t="str">
            <v>CLLD_16_01_027</v>
          </cell>
          <cell r="Q19" t="str">
            <v>ANO</v>
          </cell>
        </row>
        <row r="20">
          <cell r="A20" t="str">
            <v>1</v>
          </cell>
          <cell r="D20" t="str">
            <v>CLLD_16_01_022</v>
          </cell>
          <cell r="Q20" t="str">
            <v>ANO</v>
          </cell>
        </row>
        <row r="21">
          <cell r="A21" t="str">
            <v>1</v>
          </cell>
          <cell r="D21" t="str">
            <v>CLLD_15_01_065</v>
          </cell>
          <cell r="Q21" t="str">
            <v>ANO</v>
          </cell>
        </row>
        <row r="22">
          <cell r="A22" t="str">
            <v>2</v>
          </cell>
          <cell r="D22" t="str">
            <v>CLLD_15_01_065</v>
          </cell>
          <cell r="Q22" t="str">
            <v>ANO</v>
          </cell>
        </row>
        <row r="23">
          <cell r="A23" t="str">
            <v>2</v>
          </cell>
          <cell r="D23" t="str">
            <v>CLLD_15_01_004</v>
          </cell>
          <cell r="Q23" t="str">
            <v>ANO</v>
          </cell>
        </row>
        <row r="24">
          <cell r="A24" t="str">
            <v>1</v>
          </cell>
          <cell r="D24" t="str">
            <v>CLLD_15_01_088</v>
          </cell>
          <cell r="Q24" t="str">
            <v>ANO</v>
          </cell>
        </row>
        <row r="25">
          <cell r="A25" t="str">
            <v>2</v>
          </cell>
          <cell r="D25" t="str">
            <v>CLLD_15_01_004</v>
          </cell>
          <cell r="Q25" t="str">
            <v>ANO</v>
          </cell>
        </row>
        <row r="26">
          <cell r="A26" t="str">
            <v>1</v>
          </cell>
          <cell r="D26" t="str">
            <v>CLLD_15_01_065</v>
          </cell>
          <cell r="Q26" t="str">
            <v>ANO</v>
          </cell>
        </row>
        <row r="27">
          <cell r="A27" t="str">
            <v>1</v>
          </cell>
          <cell r="D27" t="str">
            <v>CLLD_15_01_088</v>
          </cell>
          <cell r="Q27" t="str">
            <v>ANO</v>
          </cell>
        </row>
        <row r="28">
          <cell r="A28" t="str">
            <v>1</v>
          </cell>
          <cell r="D28" t="str">
            <v>CLLD_15_01_281</v>
          </cell>
          <cell r="Q28" t="str">
            <v>ANO</v>
          </cell>
        </row>
        <row r="29">
          <cell r="A29" t="str">
            <v>2</v>
          </cell>
          <cell r="D29" t="str">
            <v>CLLD_15_01_065</v>
          </cell>
          <cell r="Q29" t="str">
            <v>ANO</v>
          </cell>
        </row>
        <row r="30">
          <cell r="A30" t="str">
            <v>1</v>
          </cell>
          <cell r="D30" t="str">
            <v>CLLD_15_01_281</v>
          </cell>
          <cell r="Q30" t="str">
            <v>ANO</v>
          </cell>
        </row>
        <row r="31">
          <cell r="A31" t="str">
            <v>1</v>
          </cell>
          <cell r="D31" t="str">
            <v>CLLD_15_01_088</v>
          </cell>
          <cell r="Q31" t="str">
            <v>ANO</v>
          </cell>
        </row>
        <row r="32">
          <cell r="A32" t="str">
            <v>1</v>
          </cell>
          <cell r="D32" t="str">
            <v>CLLD_15_01_088</v>
          </cell>
          <cell r="Q32" t="str">
            <v>ANO</v>
          </cell>
        </row>
        <row r="33">
          <cell r="A33" t="str">
            <v>2</v>
          </cell>
          <cell r="D33" t="str">
            <v>CLLD_15_01_004</v>
          </cell>
          <cell r="Q33" t="str">
            <v>ANO</v>
          </cell>
        </row>
        <row r="34">
          <cell r="A34" t="str">
            <v>2</v>
          </cell>
          <cell r="D34" t="str">
            <v>CLLD_15_01_004</v>
          </cell>
          <cell r="Q34" t="str">
            <v>ANO</v>
          </cell>
        </row>
        <row r="35">
          <cell r="A35" t="str">
            <v>2</v>
          </cell>
          <cell r="D35" t="str">
            <v>CLLD_15_01_004</v>
          </cell>
          <cell r="Q35" t="str">
            <v>ANO</v>
          </cell>
        </row>
        <row r="36">
          <cell r="A36" t="str">
            <v>1</v>
          </cell>
          <cell r="D36" t="str">
            <v>CLLD_15_01_281</v>
          </cell>
          <cell r="Q36" t="str">
            <v>ANO</v>
          </cell>
        </row>
        <row r="37">
          <cell r="A37" t="str">
            <v>1</v>
          </cell>
          <cell r="D37" t="str">
            <v>CLLD_15_01_281</v>
          </cell>
          <cell r="Q37" t="str">
            <v>ANO</v>
          </cell>
        </row>
        <row r="38">
          <cell r="A38" t="str">
            <v>1</v>
          </cell>
          <cell r="D38" t="str">
            <v>CLLD_15_01_088</v>
          </cell>
          <cell r="Q38" t="str">
            <v>ANO</v>
          </cell>
        </row>
        <row r="39">
          <cell r="A39" t="str">
            <v>4</v>
          </cell>
          <cell r="D39" t="str">
            <v>CLLD_15_01_065</v>
          </cell>
          <cell r="Q39" t="str">
            <v>ANO</v>
          </cell>
        </row>
        <row r="40">
          <cell r="A40" t="str">
            <v>2</v>
          </cell>
          <cell r="D40" t="str">
            <v>CLLD_15_01_065</v>
          </cell>
          <cell r="Q40" t="str">
            <v>ANO</v>
          </cell>
        </row>
        <row r="41">
          <cell r="A41" t="str">
            <v>3</v>
          </cell>
          <cell r="D41" t="str">
            <v>CLLD_15_01_065</v>
          </cell>
          <cell r="Q41" t="str">
            <v>ANO</v>
          </cell>
        </row>
        <row r="42">
          <cell r="A42" t="str">
            <v>2</v>
          </cell>
          <cell r="D42" t="str">
            <v>CLLD_15_01_065</v>
          </cell>
          <cell r="Q42" t="str">
            <v>ANO</v>
          </cell>
        </row>
        <row r="43">
          <cell r="A43" t="str">
            <v>2</v>
          </cell>
          <cell r="D43" t="str">
            <v>CLLD_15_01_065</v>
          </cell>
          <cell r="Q43" t="str">
            <v>ANO</v>
          </cell>
        </row>
        <row r="44">
          <cell r="A44" t="str">
            <v>2</v>
          </cell>
          <cell r="D44" t="str">
            <v>CLLD_15_01_065</v>
          </cell>
          <cell r="Q44" t="str">
            <v>ANO</v>
          </cell>
        </row>
        <row r="45">
          <cell r="A45" t="str">
            <v>1</v>
          </cell>
          <cell r="D45" t="str">
            <v>CLLD_15_01_065</v>
          </cell>
          <cell r="Q45" t="str">
            <v>ANO</v>
          </cell>
        </row>
        <row r="46">
          <cell r="A46" t="str">
            <v>1</v>
          </cell>
          <cell r="D46" t="str">
            <v>CLLD_15_01_065</v>
          </cell>
          <cell r="Q46" t="str">
            <v>ANO</v>
          </cell>
        </row>
        <row r="47">
          <cell r="A47" t="str">
            <v>1</v>
          </cell>
          <cell r="D47" t="str">
            <v>CLLD_15_01_065</v>
          </cell>
          <cell r="Q47" t="str">
            <v>ANO</v>
          </cell>
        </row>
        <row r="48">
          <cell r="A48" t="str">
            <v>1</v>
          </cell>
          <cell r="D48" t="str">
            <v>CLLD_15_01_065</v>
          </cell>
          <cell r="Q48" t="str">
            <v>ANO</v>
          </cell>
        </row>
        <row r="49">
          <cell r="A49" t="str">
            <v>1</v>
          </cell>
          <cell r="D49" t="str">
            <v>CLLD_15_01_065</v>
          </cell>
          <cell r="Q49" t="str">
            <v>ANO</v>
          </cell>
        </row>
        <row r="50">
          <cell r="A50" t="str">
            <v>2</v>
          </cell>
          <cell r="D50" t="str">
            <v>CLLD_15_01_065</v>
          </cell>
          <cell r="Q50" t="str">
            <v>ANO</v>
          </cell>
        </row>
        <row r="51">
          <cell r="A51" t="str">
            <v>2</v>
          </cell>
          <cell r="D51" t="str">
            <v>CLLD_15_01_065</v>
          </cell>
          <cell r="Q51" t="str">
            <v>ANO</v>
          </cell>
        </row>
        <row r="52">
          <cell r="A52" t="str">
            <v>1</v>
          </cell>
          <cell r="D52" t="str">
            <v>CLLD_15_01_065</v>
          </cell>
          <cell r="Q52" t="str">
            <v>ANO</v>
          </cell>
        </row>
        <row r="53">
          <cell r="A53" t="str">
            <v>1</v>
          </cell>
          <cell r="D53" t="str">
            <v>CLLD_15_01_071</v>
          </cell>
          <cell r="Q53" t="str">
            <v>ANO</v>
          </cell>
        </row>
        <row r="54">
          <cell r="A54" t="str">
            <v>1</v>
          </cell>
          <cell r="D54" t="str">
            <v>CLLD_15_01_089</v>
          </cell>
          <cell r="Q54" t="str">
            <v>ANO</v>
          </cell>
        </row>
        <row r="55">
          <cell r="A55" t="str">
            <v>1</v>
          </cell>
          <cell r="D55" t="str">
            <v>CLLD_15_01_089</v>
          </cell>
          <cell r="Q55" t="str">
            <v>ANO</v>
          </cell>
        </row>
        <row r="56">
          <cell r="A56" t="str">
            <v>3</v>
          </cell>
          <cell r="D56" t="str">
            <v>CLLD_16_01_022</v>
          </cell>
          <cell r="Q56" t="str">
            <v>ANO</v>
          </cell>
        </row>
        <row r="57">
          <cell r="A57" t="str">
            <v>3</v>
          </cell>
          <cell r="D57" t="str">
            <v>CLLD_16_01_022</v>
          </cell>
          <cell r="Q57" t="str">
            <v>ANO</v>
          </cell>
        </row>
        <row r="58">
          <cell r="A58" t="str">
            <v>3</v>
          </cell>
          <cell r="D58" t="str">
            <v>CLLD_15_01_095</v>
          </cell>
          <cell r="Q58" t="str">
            <v>ANO</v>
          </cell>
        </row>
        <row r="59">
          <cell r="A59" t="str">
            <v>3</v>
          </cell>
          <cell r="D59" t="str">
            <v>CLLD_16_01_022</v>
          </cell>
          <cell r="Q59" t="str">
            <v>ANO</v>
          </cell>
        </row>
        <row r="60">
          <cell r="A60" t="str">
            <v>4</v>
          </cell>
          <cell r="D60" t="str">
            <v>CLLD_15_01_095</v>
          </cell>
          <cell r="Q60" t="str">
            <v>ANO</v>
          </cell>
        </row>
        <row r="61">
          <cell r="A61" t="str">
            <v>4</v>
          </cell>
          <cell r="D61" t="str">
            <v>CLLD_15_01_095</v>
          </cell>
          <cell r="Q61" t="str">
            <v>ANO</v>
          </cell>
        </row>
        <row r="62">
          <cell r="A62" t="str">
            <v>4</v>
          </cell>
          <cell r="D62" t="str">
            <v>CLLD_15_01_095</v>
          </cell>
          <cell r="Q62" t="str">
            <v>ANO</v>
          </cell>
        </row>
        <row r="63">
          <cell r="A63" t="str">
            <v>3</v>
          </cell>
          <cell r="D63" t="str">
            <v>CLLD_15_01_095</v>
          </cell>
          <cell r="Q63" t="str">
            <v>NE</v>
          </cell>
        </row>
        <row r="64">
          <cell r="A64" t="str">
            <v>1</v>
          </cell>
          <cell r="D64" t="str">
            <v>CLLD_15_01_095</v>
          </cell>
          <cell r="Q64" t="str">
            <v>ANO</v>
          </cell>
        </row>
        <row r="65">
          <cell r="A65" t="str">
            <v>1</v>
          </cell>
          <cell r="D65" t="str">
            <v>CLLD_15_01_095</v>
          </cell>
          <cell r="Q65" t="str">
            <v>ANO</v>
          </cell>
        </row>
        <row r="66">
          <cell r="A66" t="str">
            <v>2</v>
          </cell>
          <cell r="D66" t="str">
            <v>CLLD_15_01_144</v>
          </cell>
          <cell r="Q66" t="str">
            <v>ANO</v>
          </cell>
        </row>
        <row r="67">
          <cell r="A67" t="str">
            <v>2</v>
          </cell>
          <cell r="D67" t="str">
            <v>CLLD_15_01_095</v>
          </cell>
          <cell r="Q67" t="str">
            <v>ANO</v>
          </cell>
        </row>
        <row r="68">
          <cell r="A68" t="str">
            <v>1</v>
          </cell>
          <cell r="D68" t="str">
            <v>CLLD_15_01_004</v>
          </cell>
          <cell r="Q68" t="str">
            <v>ANO</v>
          </cell>
        </row>
        <row r="69">
          <cell r="A69" t="str">
            <v>4</v>
          </cell>
          <cell r="D69" t="str">
            <v>CLLD_15_01_065</v>
          </cell>
          <cell r="Q69" t="str">
            <v>ANO</v>
          </cell>
        </row>
        <row r="70">
          <cell r="A70" t="str">
            <v>1</v>
          </cell>
          <cell r="D70" t="str">
            <v>CLLD_15_01_004</v>
          </cell>
          <cell r="Q70" t="str">
            <v>ANO</v>
          </cell>
        </row>
        <row r="71">
          <cell r="A71" t="str">
            <v>1</v>
          </cell>
          <cell r="D71" t="str">
            <v>CLLD_15_01_004</v>
          </cell>
          <cell r="Q71" t="str">
            <v>ANO</v>
          </cell>
        </row>
        <row r="72">
          <cell r="A72" t="str">
            <v>1</v>
          </cell>
          <cell r="D72" t="str">
            <v>CLLD_15_01_004</v>
          </cell>
          <cell r="Q72" t="str">
            <v>ANO</v>
          </cell>
        </row>
        <row r="73">
          <cell r="A73" t="str">
            <v>1</v>
          </cell>
          <cell r="D73" t="str">
            <v>CLLD_15_01_004</v>
          </cell>
          <cell r="Q73" t="str">
            <v>ANO</v>
          </cell>
        </row>
        <row r="74">
          <cell r="A74" t="str">
            <v>1</v>
          </cell>
          <cell r="D74" t="str">
            <v>CLLD_15_01_004</v>
          </cell>
          <cell r="Q74" t="str">
            <v>ANO</v>
          </cell>
        </row>
        <row r="75">
          <cell r="A75" t="str">
            <v>7</v>
          </cell>
          <cell r="D75" t="str">
            <v>CLLD_15_01_064</v>
          </cell>
          <cell r="Q75" t="str">
            <v>ANO</v>
          </cell>
        </row>
        <row r="76">
          <cell r="A76" t="str">
            <v>1</v>
          </cell>
          <cell r="D76" t="str">
            <v>CLLD_15_01_004</v>
          </cell>
          <cell r="Q76" t="str">
            <v>ANO</v>
          </cell>
        </row>
        <row r="77">
          <cell r="A77" t="str">
            <v>1</v>
          </cell>
          <cell r="D77" t="str">
            <v>CLLD_15_01_016</v>
          </cell>
          <cell r="Q77" t="str">
            <v>ANO</v>
          </cell>
        </row>
        <row r="78">
          <cell r="A78" t="str">
            <v>4</v>
          </cell>
          <cell r="D78" t="str">
            <v>CLLD_15_01_065</v>
          </cell>
          <cell r="Q78" t="str">
            <v>NE</v>
          </cell>
        </row>
        <row r="79">
          <cell r="A79" t="str">
            <v>4</v>
          </cell>
          <cell r="D79" t="str">
            <v>CLLD_15_01_065</v>
          </cell>
          <cell r="Q79" t="str">
            <v>ANO</v>
          </cell>
        </row>
        <row r="80">
          <cell r="A80" t="str">
            <v>4</v>
          </cell>
          <cell r="D80" t="str">
            <v>CLLD_15_01_065</v>
          </cell>
          <cell r="Q80" t="str">
            <v>ANO</v>
          </cell>
        </row>
        <row r="81">
          <cell r="A81" t="str">
            <v>4</v>
          </cell>
          <cell r="D81" t="str">
            <v>CLLD_15_01_065</v>
          </cell>
          <cell r="Q81" t="str">
            <v>ANO</v>
          </cell>
        </row>
        <row r="82">
          <cell r="A82" t="str">
            <v>4</v>
          </cell>
          <cell r="D82" t="str">
            <v>CLLD_15_01_065</v>
          </cell>
          <cell r="Q82" t="str">
            <v>ANO</v>
          </cell>
        </row>
        <row r="83">
          <cell r="A83" t="str">
            <v>1</v>
          </cell>
          <cell r="D83" t="str">
            <v>CLLD_15_01_235</v>
          </cell>
          <cell r="Q83" t="str">
            <v>ANO</v>
          </cell>
        </row>
        <row r="84">
          <cell r="A84" t="str">
            <v>1</v>
          </cell>
          <cell r="D84" t="str">
            <v>CLLD_15_01_235</v>
          </cell>
          <cell r="Q84" t="str">
            <v>NE</v>
          </cell>
        </row>
        <row r="85">
          <cell r="A85" t="str">
            <v>4</v>
          </cell>
          <cell r="D85" t="str">
            <v>CLLD_15_01_065</v>
          </cell>
          <cell r="Q85" t="str">
            <v>ANO</v>
          </cell>
        </row>
        <row r="86">
          <cell r="A86" t="str">
            <v>4</v>
          </cell>
          <cell r="D86" t="str">
            <v>CLLD_15_01_065</v>
          </cell>
          <cell r="Q86" t="str">
            <v>ANO</v>
          </cell>
        </row>
        <row r="87">
          <cell r="A87" t="str">
            <v>4</v>
          </cell>
          <cell r="D87" t="str">
            <v>CLLD_15_01_065</v>
          </cell>
          <cell r="Q87" t="str">
            <v>ANO</v>
          </cell>
        </row>
        <row r="88">
          <cell r="A88" t="str">
            <v>4</v>
          </cell>
          <cell r="D88" t="str">
            <v>CLLD_15_01_065</v>
          </cell>
          <cell r="Q88" t="str">
            <v>ANO</v>
          </cell>
        </row>
        <row r="89">
          <cell r="A89" t="str">
            <v>4</v>
          </cell>
          <cell r="D89" t="str">
            <v>CLLD_15_01_065</v>
          </cell>
          <cell r="Q89" t="str">
            <v>ANO</v>
          </cell>
        </row>
        <row r="90">
          <cell r="A90" t="str">
            <v>1</v>
          </cell>
          <cell r="D90" t="str">
            <v>CLLD_15_01_144</v>
          </cell>
          <cell r="Q90" t="str">
            <v>ANO</v>
          </cell>
        </row>
        <row r="91">
          <cell r="A91" t="str">
            <v>1</v>
          </cell>
          <cell r="D91" t="str">
            <v>CLLD_15_01_016</v>
          </cell>
          <cell r="Q91" t="str">
            <v>ANO</v>
          </cell>
        </row>
        <row r="92">
          <cell r="A92" t="str">
            <v>4</v>
          </cell>
          <cell r="D92" t="str">
            <v>CLLD_16_01_022</v>
          </cell>
          <cell r="Q92" t="str">
            <v>ANO</v>
          </cell>
        </row>
        <row r="93">
          <cell r="A93" t="str">
            <v>4</v>
          </cell>
          <cell r="D93" t="str">
            <v>CLLD_16_01_022</v>
          </cell>
          <cell r="Q93" t="str">
            <v>ANO</v>
          </cell>
        </row>
        <row r="94">
          <cell r="A94" t="str">
            <v>4</v>
          </cell>
          <cell r="D94" t="str">
            <v>CLLD_16_01_022</v>
          </cell>
          <cell r="Q94" t="str">
            <v>ANO</v>
          </cell>
        </row>
        <row r="95">
          <cell r="A95" t="str">
            <v>6</v>
          </cell>
          <cell r="D95" t="str">
            <v>CLLD_15_01_064</v>
          </cell>
          <cell r="Q95" t="str">
            <v>ANO</v>
          </cell>
        </row>
        <row r="96">
          <cell r="A96" t="str">
            <v>3</v>
          </cell>
          <cell r="D96" t="str">
            <v>CLLD_15_01_016</v>
          </cell>
          <cell r="Q96" t="str">
            <v>ANO</v>
          </cell>
        </row>
        <row r="97">
          <cell r="A97" t="str">
            <v>1</v>
          </cell>
          <cell r="D97" t="str">
            <v>CLLD_15_01_016</v>
          </cell>
          <cell r="Q97" t="str">
            <v>ANO</v>
          </cell>
        </row>
        <row r="98">
          <cell r="A98" t="str">
            <v>6</v>
          </cell>
          <cell r="D98" t="str">
            <v>CLLD_15_01_064</v>
          </cell>
          <cell r="Q98" t="str">
            <v>ANO</v>
          </cell>
        </row>
        <row r="99">
          <cell r="A99" t="str">
            <v>1</v>
          </cell>
          <cell r="D99" t="str">
            <v>CLLD_15_01_016</v>
          </cell>
          <cell r="Q99" t="str">
            <v>ANO</v>
          </cell>
        </row>
        <row r="100">
          <cell r="A100" t="str">
            <v>1</v>
          </cell>
          <cell r="D100" t="str">
            <v>CLLD_15_01_016</v>
          </cell>
          <cell r="Q100" t="str">
            <v>ANO</v>
          </cell>
        </row>
        <row r="101">
          <cell r="A101" t="str">
            <v>2</v>
          </cell>
          <cell r="D101" t="str">
            <v>CLLD_15_01_016</v>
          </cell>
          <cell r="Q101" t="str">
            <v>ANO</v>
          </cell>
        </row>
        <row r="102">
          <cell r="A102" t="str">
            <v>6</v>
          </cell>
          <cell r="D102" t="str">
            <v>CLLD_15_01_064</v>
          </cell>
          <cell r="Q102" t="str">
            <v>ANO</v>
          </cell>
        </row>
        <row r="103">
          <cell r="A103" t="str">
            <v>6</v>
          </cell>
          <cell r="D103" t="str">
            <v>CLLD_15_01_064</v>
          </cell>
          <cell r="Q103" t="str">
            <v>ANO</v>
          </cell>
        </row>
        <row r="104">
          <cell r="A104" t="str">
            <v>7</v>
          </cell>
          <cell r="D104" t="str">
            <v>CLLD_15_01_064</v>
          </cell>
          <cell r="Q104" t="str">
            <v>ANO</v>
          </cell>
        </row>
        <row r="105">
          <cell r="A105" t="str">
            <v>1</v>
          </cell>
          <cell r="D105" t="str">
            <v>CLLD_15_01_260</v>
          </cell>
          <cell r="Q105" t="str">
            <v>ANO</v>
          </cell>
        </row>
        <row r="106">
          <cell r="A106" t="str">
            <v>1</v>
          </cell>
          <cell r="D106" t="str">
            <v>CLLD_15_01_144</v>
          </cell>
          <cell r="Q106" t="str">
            <v>ANO</v>
          </cell>
        </row>
        <row r="107">
          <cell r="A107" t="str">
            <v>6</v>
          </cell>
          <cell r="D107" t="str">
            <v>CLLD_15_01_064</v>
          </cell>
          <cell r="Q107" t="str">
            <v>ANO</v>
          </cell>
        </row>
        <row r="108">
          <cell r="A108" t="str">
            <v>1</v>
          </cell>
          <cell r="D108" t="str">
            <v>CLLD_15_01_263</v>
          </cell>
          <cell r="Q108" t="str">
            <v>ANO</v>
          </cell>
        </row>
        <row r="109">
          <cell r="A109" t="str">
            <v>2</v>
          </cell>
          <cell r="D109" t="str">
            <v>CLLD_15_01_144</v>
          </cell>
          <cell r="Q109" t="str">
            <v>ANO</v>
          </cell>
        </row>
        <row r="110">
          <cell r="A110" t="str">
            <v>2</v>
          </cell>
          <cell r="D110" t="str">
            <v>CLLD_15_01_144</v>
          </cell>
          <cell r="Q110" t="str">
            <v>ANO</v>
          </cell>
        </row>
        <row r="111">
          <cell r="A111" t="str">
            <v>3</v>
          </cell>
          <cell r="D111" t="str">
            <v>CLLD_15_01_144</v>
          </cell>
          <cell r="Q111" t="str">
            <v>NE</v>
          </cell>
        </row>
        <row r="112">
          <cell r="A112" t="str">
            <v>1</v>
          </cell>
          <cell r="D112" t="str">
            <v>CLLD_15_01_144</v>
          </cell>
          <cell r="Q112" t="str">
            <v>ANO</v>
          </cell>
        </row>
        <row r="113">
          <cell r="A113" t="str">
            <v>2</v>
          </cell>
          <cell r="D113" t="str">
            <v>CLLD_15_01_144</v>
          </cell>
          <cell r="Q113" t="str">
            <v>ANO</v>
          </cell>
        </row>
        <row r="114">
          <cell r="A114" t="str">
            <v>2</v>
          </cell>
          <cell r="D114" t="str">
            <v>CLLD_15_01_144</v>
          </cell>
          <cell r="Q114" t="str">
            <v>ANO</v>
          </cell>
        </row>
        <row r="115">
          <cell r="A115" t="str">
            <v>1</v>
          </cell>
          <cell r="D115" t="str">
            <v>CLLD_15_01_144</v>
          </cell>
          <cell r="Q115" t="str">
            <v>ANO</v>
          </cell>
        </row>
        <row r="116">
          <cell r="A116" t="str">
            <v>1</v>
          </cell>
          <cell r="D116" t="str">
            <v>CLLD_15_01_188</v>
          </cell>
          <cell r="Q116" t="str">
            <v>ANO</v>
          </cell>
        </row>
        <row r="117">
          <cell r="A117" t="str">
            <v>1</v>
          </cell>
          <cell r="D117" t="str">
            <v>CLLD_15_01_188</v>
          </cell>
          <cell r="Q117" t="str">
            <v>ANO</v>
          </cell>
        </row>
        <row r="118">
          <cell r="A118" t="str">
            <v>2</v>
          </cell>
          <cell r="D118" t="str">
            <v>CLLD_15_01_228</v>
          </cell>
          <cell r="Q118" t="str">
            <v>ANO</v>
          </cell>
        </row>
        <row r="119">
          <cell r="A119" t="str">
            <v>1</v>
          </cell>
          <cell r="D119" t="str">
            <v>CLLD_15_01_046</v>
          </cell>
          <cell r="Q119" t="str">
            <v>ANO</v>
          </cell>
        </row>
        <row r="120">
          <cell r="A120" t="str">
            <v>3</v>
          </cell>
          <cell r="D120" t="str">
            <v>CLLD_15_01_046</v>
          </cell>
          <cell r="Q120" t="str">
            <v>ANO</v>
          </cell>
        </row>
        <row r="121">
          <cell r="A121" t="str">
            <v>1</v>
          </cell>
          <cell r="D121" t="str">
            <v>CLLD_15_01_228</v>
          </cell>
          <cell r="Q121" t="str">
            <v>ANO</v>
          </cell>
        </row>
        <row r="122">
          <cell r="A122" t="str">
            <v>2</v>
          </cell>
          <cell r="D122" t="str">
            <v>CLLD_15_01_232</v>
          </cell>
          <cell r="Q122" t="str">
            <v>ANO</v>
          </cell>
        </row>
        <row r="123">
          <cell r="A123" t="str">
            <v>2</v>
          </cell>
          <cell r="D123" t="str">
            <v>CLLD_15_01_263</v>
          </cell>
          <cell r="Q123" t="str">
            <v>ANO</v>
          </cell>
        </row>
        <row r="124">
          <cell r="A124" t="str">
            <v>2</v>
          </cell>
          <cell r="D124" t="str">
            <v>CLLD_15_01_263</v>
          </cell>
          <cell r="Q124" t="str">
            <v>ANO</v>
          </cell>
        </row>
        <row r="125">
          <cell r="A125" t="str">
            <v>4</v>
          </cell>
          <cell r="D125" t="str">
            <v>CLLD_15_01_089</v>
          </cell>
          <cell r="Q125" t="str">
            <v>ANO</v>
          </cell>
        </row>
        <row r="126">
          <cell r="A126" t="str">
            <v>2</v>
          </cell>
          <cell r="D126" t="str">
            <v>CLLD_15_01_232</v>
          </cell>
          <cell r="Q126" t="str">
            <v>ANO</v>
          </cell>
        </row>
        <row r="127">
          <cell r="A127" t="str">
            <v>1</v>
          </cell>
          <cell r="D127" t="str">
            <v>CLLD_15_01_046</v>
          </cell>
          <cell r="Q127" t="str">
            <v>ANO</v>
          </cell>
        </row>
        <row r="128">
          <cell r="A128" t="str">
            <v>2</v>
          </cell>
          <cell r="D128" t="str">
            <v>CLLD_15_01_232</v>
          </cell>
          <cell r="Q128" t="str">
            <v>ANO</v>
          </cell>
        </row>
        <row r="129">
          <cell r="A129" t="str">
            <v>2</v>
          </cell>
          <cell r="D129" t="str">
            <v>CLLD_15_01_232</v>
          </cell>
          <cell r="Q129" t="str">
            <v>ANO</v>
          </cell>
        </row>
        <row r="130">
          <cell r="A130" t="str">
            <v>1</v>
          </cell>
          <cell r="D130" t="str">
            <v>CLLD_15_01_240</v>
          </cell>
          <cell r="Q130" t="str">
            <v>ANO</v>
          </cell>
        </row>
        <row r="131">
          <cell r="A131" t="str">
            <v>1</v>
          </cell>
          <cell r="D131" t="str">
            <v>CLLD_15_01_232</v>
          </cell>
          <cell r="Q131" t="str">
            <v>ANO</v>
          </cell>
        </row>
        <row r="132">
          <cell r="A132" t="str">
            <v>1</v>
          </cell>
          <cell r="D132" t="str">
            <v>CLLD_15_01_240</v>
          </cell>
          <cell r="Q132" t="str">
            <v>ANO</v>
          </cell>
        </row>
        <row r="133">
          <cell r="A133" t="str">
            <v>3</v>
          </cell>
          <cell r="D133" t="str">
            <v>CLLD_15_01_046</v>
          </cell>
          <cell r="Q133" t="str">
            <v>ANO</v>
          </cell>
        </row>
        <row r="134">
          <cell r="A134" t="str">
            <v>4</v>
          </cell>
          <cell r="D134" t="str">
            <v>CLLD_15_01_089</v>
          </cell>
          <cell r="Q134" t="str">
            <v>ANO</v>
          </cell>
        </row>
        <row r="135">
          <cell r="A135" t="str">
            <v>1</v>
          </cell>
          <cell r="D135" t="str">
            <v>CLLD_15_01_046</v>
          </cell>
          <cell r="Q135" t="str">
            <v>ANO</v>
          </cell>
        </row>
        <row r="136">
          <cell r="A136" t="str">
            <v>1</v>
          </cell>
          <cell r="D136" t="str">
            <v>CLLD_15_01_046</v>
          </cell>
          <cell r="Q136" t="str">
            <v>ANO</v>
          </cell>
        </row>
        <row r="137">
          <cell r="A137" t="str">
            <v>2</v>
          </cell>
          <cell r="D137" t="str">
            <v>CLLD_15_01_263</v>
          </cell>
          <cell r="Q137" t="str">
            <v>ANO</v>
          </cell>
        </row>
        <row r="138">
          <cell r="A138" t="str">
            <v>5</v>
          </cell>
          <cell r="D138" t="str">
            <v>CLLD_15_01_089</v>
          </cell>
          <cell r="Q138" t="str">
            <v>ANO</v>
          </cell>
        </row>
        <row r="139">
          <cell r="A139" t="str">
            <v>3</v>
          </cell>
          <cell r="D139" t="str">
            <v>CLLD_15_01_046</v>
          </cell>
          <cell r="Q139" t="str">
            <v>ANO</v>
          </cell>
        </row>
        <row r="140">
          <cell r="A140" t="str">
            <v>2</v>
          </cell>
          <cell r="D140" t="str">
            <v>CLLD_15_01_046</v>
          </cell>
          <cell r="Q140" t="str">
            <v>ANO</v>
          </cell>
        </row>
        <row r="141">
          <cell r="A141" t="str">
            <v>2</v>
          </cell>
          <cell r="D141" t="str">
            <v>CLLD_15_01_032</v>
          </cell>
          <cell r="Q141" t="str">
            <v>ANO</v>
          </cell>
        </row>
        <row r="142">
          <cell r="A142" t="str">
            <v>1</v>
          </cell>
          <cell r="D142" t="str">
            <v>CLLD_15_01_032</v>
          </cell>
          <cell r="Q142" t="str">
            <v>ANO</v>
          </cell>
        </row>
        <row r="143">
          <cell r="A143" t="str">
            <v>5</v>
          </cell>
          <cell r="D143" t="str">
            <v>CLLD_15_01_088</v>
          </cell>
          <cell r="Q143" t="str">
            <v>ANO</v>
          </cell>
        </row>
        <row r="144">
          <cell r="A144" t="str">
            <v>5</v>
          </cell>
          <cell r="D144" t="str">
            <v>CLLD_15_01_088</v>
          </cell>
          <cell r="Q144" t="str">
            <v>ANO</v>
          </cell>
        </row>
        <row r="145">
          <cell r="A145" t="str">
            <v>5</v>
          </cell>
          <cell r="D145" t="str">
            <v>CLLD_15_01_089</v>
          </cell>
          <cell r="Q145" t="str">
            <v>NE</v>
          </cell>
        </row>
        <row r="146">
          <cell r="A146" t="str">
            <v>1</v>
          </cell>
          <cell r="D146" t="str">
            <v>CLLD_15_01_228</v>
          </cell>
          <cell r="Q146" t="str">
            <v>ANO</v>
          </cell>
        </row>
        <row r="147">
          <cell r="A147" t="str">
            <v>4</v>
          </cell>
          <cell r="D147" t="str">
            <v>CLLD_15_01_089</v>
          </cell>
          <cell r="Q147" t="str">
            <v>ANO</v>
          </cell>
        </row>
        <row r="148">
          <cell r="A148" t="str">
            <v>2</v>
          </cell>
          <cell r="D148" t="str">
            <v>CLLD_15_01_032</v>
          </cell>
          <cell r="Q148" t="str">
            <v>ANO</v>
          </cell>
        </row>
        <row r="149">
          <cell r="A149" t="str">
            <v>1</v>
          </cell>
          <cell r="D149" t="str">
            <v>CLLD_15_01_228</v>
          </cell>
          <cell r="Q149" t="str">
            <v>ANO</v>
          </cell>
        </row>
        <row r="150">
          <cell r="A150" t="str">
            <v>2</v>
          </cell>
          <cell r="D150" t="str">
            <v>CLLD_15_01_089</v>
          </cell>
          <cell r="Q150" t="str">
            <v>NE</v>
          </cell>
        </row>
        <row r="151">
          <cell r="A151" t="str">
            <v>2</v>
          </cell>
          <cell r="D151" t="str">
            <v>CLLD_15_01_032</v>
          </cell>
          <cell r="Q151" t="str">
            <v>ANO</v>
          </cell>
        </row>
        <row r="152">
          <cell r="A152" t="str">
            <v>4</v>
          </cell>
          <cell r="D152" t="str">
            <v>CLLD_15_01_089</v>
          </cell>
          <cell r="Q152" t="str">
            <v>ANO</v>
          </cell>
        </row>
        <row r="153">
          <cell r="A153" t="str">
            <v>2</v>
          </cell>
          <cell r="D153" t="str">
            <v>CLLD_15_01_089</v>
          </cell>
          <cell r="Q153" t="str">
            <v>NE</v>
          </cell>
        </row>
        <row r="154">
          <cell r="A154" t="str">
            <v>1</v>
          </cell>
          <cell r="D154" t="str">
            <v>CLLD_15_01_228</v>
          </cell>
          <cell r="Q154" t="str">
            <v>ANO</v>
          </cell>
        </row>
        <row r="155">
          <cell r="A155" t="str">
            <v>1</v>
          </cell>
          <cell r="D155" t="str">
            <v>CLLD_15_01_228</v>
          </cell>
          <cell r="Q155" t="str">
            <v>ANO</v>
          </cell>
        </row>
        <row r="156">
          <cell r="A156" t="str">
            <v>1</v>
          </cell>
          <cell r="D156" t="str">
            <v>CLLD_15_01_228</v>
          </cell>
          <cell r="Q156" t="str">
            <v>ANO</v>
          </cell>
        </row>
        <row r="157">
          <cell r="A157" t="str">
            <v>1</v>
          </cell>
          <cell r="D157" t="str">
            <v>CLLD_15_01_228</v>
          </cell>
          <cell r="Q157" t="str">
            <v>ANO</v>
          </cell>
        </row>
        <row r="158">
          <cell r="A158" t="str">
            <v>1</v>
          </cell>
          <cell r="D158" t="str">
            <v>CLLD_15_01_228</v>
          </cell>
          <cell r="Q158" t="str">
            <v>ANO</v>
          </cell>
        </row>
        <row r="159">
          <cell r="A159" t="str">
            <v>1</v>
          </cell>
          <cell r="D159" t="str">
            <v>CLLD_15_01_228</v>
          </cell>
          <cell r="Q159" t="str">
            <v>ANO</v>
          </cell>
        </row>
        <row r="160">
          <cell r="A160" t="str">
            <v>1</v>
          </cell>
          <cell r="D160" t="str">
            <v>CLLD_15_01_032</v>
          </cell>
          <cell r="Q160" t="str">
            <v>ANO</v>
          </cell>
        </row>
        <row r="161">
          <cell r="A161" t="str">
            <v>1</v>
          </cell>
          <cell r="D161" t="str">
            <v>CLLD_15_01_032</v>
          </cell>
          <cell r="Q161" t="str">
            <v>ANO</v>
          </cell>
        </row>
        <row r="162">
          <cell r="A162" t="str">
            <v>1</v>
          </cell>
          <cell r="D162" t="str">
            <v>CLLD_15_01_032</v>
          </cell>
          <cell r="Q162" t="str">
            <v>NE</v>
          </cell>
        </row>
        <row r="163">
          <cell r="A163" t="str">
            <v>2</v>
          </cell>
          <cell r="D163" t="str">
            <v>CLLD_15_01_207</v>
          </cell>
          <cell r="Q163" t="str">
            <v>ANO</v>
          </cell>
        </row>
        <row r="164">
          <cell r="A164" t="str">
            <v>1</v>
          </cell>
          <cell r="D164" t="str">
            <v>CLLD_16_01_021</v>
          </cell>
          <cell r="Q164" t="str">
            <v>ANO</v>
          </cell>
        </row>
        <row r="165">
          <cell r="A165" t="str">
            <v>2</v>
          </cell>
          <cell r="D165" t="str">
            <v>CLLD_15_01_207</v>
          </cell>
          <cell r="Q165" t="str">
            <v>ANO</v>
          </cell>
        </row>
        <row r="166">
          <cell r="A166" t="str">
            <v>1</v>
          </cell>
          <cell r="D166" t="str">
            <v>CLLD_15_01_207</v>
          </cell>
          <cell r="Q166" t="str">
            <v>ANO</v>
          </cell>
        </row>
        <row r="167">
          <cell r="A167" t="str">
            <v>2</v>
          </cell>
          <cell r="D167" t="str">
            <v>CLLD_15_01_281</v>
          </cell>
          <cell r="Q167" t="str">
            <v>ANO</v>
          </cell>
        </row>
        <row r="168">
          <cell r="A168" t="str">
            <v>1</v>
          </cell>
          <cell r="D168" t="str">
            <v>CLLD_15_01_266</v>
          </cell>
          <cell r="Q168" t="str">
            <v>ANO</v>
          </cell>
        </row>
        <row r="169">
          <cell r="A169" t="str">
            <v>1</v>
          </cell>
          <cell r="D169" t="str">
            <v>CLLD_15_01_266</v>
          </cell>
          <cell r="Q169" t="str">
            <v>NE</v>
          </cell>
        </row>
        <row r="170">
          <cell r="A170" t="str">
            <v>3</v>
          </cell>
          <cell r="D170" t="str">
            <v>CLLD_15_01_263</v>
          </cell>
          <cell r="Q170" t="str">
            <v>ANO</v>
          </cell>
        </row>
        <row r="171">
          <cell r="A171" t="str">
            <v>1</v>
          </cell>
          <cell r="D171" t="str">
            <v>CLLD_15_01_198</v>
          </cell>
          <cell r="Q171" t="str">
            <v>ANO</v>
          </cell>
        </row>
        <row r="172">
          <cell r="A172" t="str">
            <v>1</v>
          </cell>
          <cell r="D172" t="str">
            <v>CLLD_15_01_265</v>
          </cell>
          <cell r="Q172" t="str">
            <v>ANO</v>
          </cell>
        </row>
        <row r="173">
          <cell r="A173" t="str">
            <v>1</v>
          </cell>
          <cell r="D173" t="str">
            <v>CLLD_16_01_067</v>
          </cell>
          <cell r="Q173" t="str">
            <v>ANO</v>
          </cell>
        </row>
        <row r="174">
          <cell r="A174" t="str">
            <v>1</v>
          </cell>
          <cell r="D174" t="str">
            <v>CLLD_16_01_067</v>
          </cell>
          <cell r="Q174" t="str">
            <v>NE</v>
          </cell>
        </row>
        <row r="175">
          <cell r="A175" t="str">
            <v>1</v>
          </cell>
          <cell r="D175" t="str">
            <v>CLLD_15_01_265</v>
          </cell>
          <cell r="Q175" t="str">
            <v>ANO</v>
          </cell>
        </row>
        <row r="176">
          <cell r="A176" t="str">
            <v>1</v>
          </cell>
          <cell r="D176" t="str">
            <v>CLLD_15_01_265</v>
          </cell>
          <cell r="Q176" t="str">
            <v>ANO</v>
          </cell>
        </row>
        <row r="177">
          <cell r="A177" t="str">
            <v>1</v>
          </cell>
          <cell r="D177" t="str">
            <v>CLLD_15_01_271</v>
          </cell>
          <cell r="Q177" t="str">
            <v>ANO</v>
          </cell>
        </row>
        <row r="178">
          <cell r="A178" t="str">
            <v>2</v>
          </cell>
          <cell r="D178" t="str">
            <v>CLLD_15_01_265</v>
          </cell>
          <cell r="Q178" t="str">
            <v>ANO</v>
          </cell>
        </row>
        <row r="179">
          <cell r="A179" t="str">
            <v>2</v>
          </cell>
          <cell r="D179" t="str">
            <v>CLLD_15_01_242</v>
          </cell>
          <cell r="Q179" t="str">
            <v>ANO</v>
          </cell>
        </row>
        <row r="180">
          <cell r="A180" t="str">
            <v>2</v>
          </cell>
          <cell r="D180" t="str">
            <v>CLLD_15_01_242</v>
          </cell>
          <cell r="Q180" t="str">
            <v>NE</v>
          </cell>
        </row>
        <row r="181">
          <cell r="A181" t="str">
            <v>3</v>
          </cell>
          <cell r="D181" t="str">
            <v>CLLD_15_01_271</v>
          </cell>
          <cell r="Q181" t="str">
            <v>ANO</v>
          </cell>
        </row>
        <row r="182">
          <cell r="A182" t="str">
            <v>3</v>
          </cell>
          <cell r="D182" t="str">
            <v>CLLD_15_01_271</v>
          </cell>
          <cell r="Q182" t="str">
            <v>ANO</v>
          </cell>
        </row>
        <row r="183">
          <cell r="A183" t="str">
            <v>5</v>
          </cell>
          <cell r="D183" t="str">
            <v>CLLD_15_01_263</v>
          </cell>
          <cell r="Q183" t="str">
            <v>ANO</v>
          </cell>
        </row>
        <row r="184">
          <cell r="A184" t="str">
            <v>3</v>
          </cell>
          <cell r="D184" t="str">
            <v>CLLD_15_01_263</v>
          </cell>
          <cell r="Q184" t="str">
            <v>ANO</v>
          </cell>
        </row>
        <row r="185">
          <cell r="A185" t="str">
            <v>1</v>
          </cell>
          <cell r="D185" t="str">
            <v>CLLD_15_01_099</v>
          </cell>
          <cell r="Q185" t="str">
            <v>ANO</v>
          </cell>
        </row>
        <row r="186">
          <cell r="A186" t="str">
            <v>3</v>
          </cell>
          <cell r="D186" t="str">
            <v>CLLD_15_01_184</v>
          </cell>
          <cell r="Q186" t="str">
            <v>ANO</v>
          </cell>
        </row>
        <row r="187">
          <cell r="A187" t="str">
            <v>3</v>
          </cell>
          <cell r="D187" t="str">
            <v>CLLD_15_01_263</v>
          </cell>
          <cell r="Q187" t="str">
            <v>ANO</v>
          </cell>
        </row>
        <row r="188">
          <cell r="A188" t="str">
            <v>1</v>
          </cell>
          <cell r="D188" t="str">
            <v>CLLD_15_01_266</v>
          </cell>
          <cell r="Q188" t="str">
            <v>ANO</v>
          </cell>
        </row>
        <row r="189">
          <cell r="A189" t="str">
            <v>4</v>
          </cell>
          <cell r="D189" t="str">
            <v>CLLD_15_01_242</v>
          </cell>
          <cell r="Q189" t="str">
            <v>ANO</v>
          </cell>
        </row>
        <row r="190">
          <cell r="A190" t="str">
            <v>1</v>
          </cell>
          <cell r="D190" t="str">
            <v>CLLD_15_01_266</v>
          </cell>
          <cell r="Q190" t="str">
            <v>ANO</v>
          </cell>
        </row>
        <row r="191">
          <cell r="A191" t="str">
            <v>4</v>
          </cell>
          <cell r="D191" t="str">
            <v>CLLD_15_01_242</v>
          </cell>
          <cell r="Q191" t="str">
            <v>ANO</v>
          </cell>
        </row>
        <row r="192">
          <cell r="A192" t="str">
            <v>1</v>
          </cell>
          <cell r="D192" t="str">
            <v>CLLD_15_01_229</v>
          </cell>
          <cell r="Q192" t="str">
            <v>ANO</v>
          </cell>
        </row>
        <row r="193">
          <cell r="A193" t="str">
            <v>5</v>
          </cell>
          <cell r="D193" t="str">
            <v>CLLD_15_01_263</v>
          </cell>
          <cell r="Q193" t="str">
            <v>ANO</v>
          </cell>
        </row>
        <row r="194">
          <cell r="A194" t="str">
            <v>3</v>
          </cell>
          <cell r="D194" t="str">
            <v>CLLD_15_01_263</v>
          </cell>
          <cell r="Q194" t="str">
            <v>ANO</v>
          </cell>
        </row>
        <row r="195">
          <cell r="A195" t="str">
            <v>3</v>
          </cell>
          <cell r="D195" t="str">
            <v>CLLD_15_01_228</v>
          </cell>
          <cell r="Q195" t="str">
            <v>NE</v>
          </cell>
        </row>
        <row r="196">
          <cell r="A196" t="str">
            <v>3</v>
          </cell>
          <cell r="D196" t="str">
            <v>CLLD_15_01_238</v>
          </cell>
          <cell r="Q196" t="str">
            <v>NE</v>
          </cell>
        </row>
        <row r="197">
          <cell r="A197" t="str">
            <v>3</v>
          </cell>
          <cell r="D197" t="str">
            <v>CLLD_15_01_228</v>
          </cell>
          <cell r="Q197" t="str">
            <v>ANO</v>
          </cell>
        </row>
        <row r="198">
          <cell r="A198" t="str">
            <v>2</v>
          </cell>
          <cell r="D198" t="str">
            <v>CLLD_16_01_049</v>
          </cell>
          <cell r="Q198" t="str">
            <v>ANO</v>
          </cell>
        </row>
        <row r="199">
          <cell r="A199" t="str">
            <v>1</v>
          </cell>
          <cell r="D199" t="str">
            <v>CLLD_15_01_184</v>
          </cell>
          <cell r="Q199" t="str">
            <v>ANO</v>
          </cell>
        </row>
        <row r="200">
          <cell r="A200" t="str">
            <v>1</v>
          </cell>
          <cell r="D200" t="str">
            <v>CLLD_15_01_184</v>
          </cell>
          <cell r="Q200" t="str">
            <v>ANO</v>
          </cell>
        </row>
        <row r="201">
          <cell r="A201" t="str">
            <v>1</v>
          </cell>
          <cell r="D201" t="str">
            <v>CLLD_15_01_184</v>
          </cell>
          <cell r="Q201" t="str">
            <v>ANO</v>
          </cell>
        </row>
        <row r="202">
          <cell r="A202" t="str">
            <v>3</v>
          </cell>
          <cell r="D202" t="str">
            <v>CLLD_15_01_263</v>
          </cell>
          <cell r="Q202" t="str">
            <v>ANO</v>
          </cell>
        </row>
        <row r="203">
          <cell r="A203" t="str">
            <v>2</v>
          </cell>
          <cell r="D203" t="str">
            <v>CLLD_15_01_184</v>
          </cell>
          <cell r="Q203" t="str">
            <v>ANO</v>
          </cell>
        </row>
        <row r="204">
          <cell r="A204" t="str">
            <v>1</v>
          </cell>
          <cell r="D204" t="str">
            <v>CLLD_15_01_184</v>
          </cell>
          <cell r="Q204" t="str">
            <v>ANO</v>
          </cell>
        </row>
        <row r="205">
          <cell r="A205" t="str">
            <v>1</v>
          </cell>
          <cell r="D205" t="str">
            <v>CLLD_15_01_184</v>
          </cell>
          <cell r="Q205" t="str">
            <v>ANO</v>
          </cell>
        </row>
        <row r="206">
          <cell r="A206" t="str">
            <v>1</v>
          </cell>
          <cell r="D206" t="str">
            <v>CLLD_15_01_184</v>
          </cell>
          <cell r="Q206" t="str">
            <v>NE</v>
          </cell>
        </row>
        <row r="207">
          <cell r="A207" t="str">
            <v>3</v>
          </cell>
          <cell r="D207" t="str">
            <v>CLLD_15_01_263</v>
          </cell>
          <cell r="Q207" t="str">
            <v>ANO</v>
          </cell>
        </row>
        <row r="208">
          <cell r="A208" t="str">
            <v>1</v>
          </cell>
          <cell r="D208" t="str">
            <v>CLLD_15_01_114</v>
          </cell>
          <cell r="Q208" t="str">
            <v>ANO</v>
          </cell>
        </row>
        <row r="209">
          <cell r="A209" t="str">
            <v>6</v>
          </cell>
          <cell r="D209" t="str">
            <v>CLLD_16_01_027</v>
          </cell>
          <cell r="Q209" t="str">
            <v>ANO</v>
          </cell>
        </row>
        <row r="210">
          <cell r="A210" t="str">
            <v>1</v>
          </cell>
          <cell r="D210" t="str">
            <v>CLLD_15_01_114</v>
          </cell>
          <cell r="Q210" t="str">
            <v>NE</v>
          </cell>
        </row>
        <row r="211">
          <cell r="A211" t="str">
            <v>6</v>
          </cell>
          <cell r="D211" t="str">
            <v>CLLD_16_01_027</v>
          </cell>
          <cell r="Q211" t="str">
            <v>ANO</v>
          </cell>
        </row>
        <row r="212">
          <cell r="A212" t="str">
            <v>3</v>
          </cell>
          <cell r="D212" t="str">
            <v>CLLD_15_01_228</v>
          </cell>
          <cell r="Q212" t="str">
            <v>NE</v>
          </cell>
        </row>
        <row r="213">
          <cell r="A213" t="str">
            <v>2</v>
          </cell>
          <cell r="D213" t="str">
            <v>CLLD_16_01_067</v>
          </cell>
          <cell r="Q213" t="str">
            <v>ANO</v>
          </cell>
        </row>
        <row r="214">
          <cell r="A214" t="str">
            <v>1</v>
          </cell>
          <cell r="D214" t="str">
            <v>CLLD_16_01_030</v>
          </cell>
          <cell r="Q214" t="str">
            <v>ANO</v>
          </cell>
        </row>
        <row r="215">
          <cell r="A215" t="str">
            <v>2</v>
          </cell>
          <cell r="D215" t="str">
            <v>CLLD_16_01_067</v>
          </cell>
          <cell r="Q215" t="str">
            <v>ANO</v>
          </cell>
        </row>
        <row r="216">
          <cell r="A216" t="str">
            <v>1</v>
          </cell>
          <cell r="D216" t="str">
            <v>CLLD_15_01_198</v>
          </cell>
          <cell r="Q216" t="str">
            <v>ANO</v>
          </cell>
        </row>
        <row r="217">
          <cell r="A217" t="str">
            <v>2</v>
          </cell>
          <cell r="D217" t="str">
            <v>CLLD_15_01_266</v>
          </cell>
          <cell r="Q217" t="str">
            <v>ANO</v>
          </cell>
        </row>
        <row r="218">
          <cell r="A218" t="str">
            <v>3</v>
          </cell>
          <cell r="D218" t="str">
            <v>CLLD_15_01_228</v>
          </cell>
          <cell r="Q218" t="str">
            <v>ANO</v>
          </cell>
        </row>
        <row r="219">
          <cell r="A219" t="str">
            <v>2</v>
          </cell>
          <cell r="D219" t="str">
            <v>CLLD_15_01_026</v>
          </cell>
          <cell r="Q219" t="str">
            <v>ANO</v>
          </cell>
        </row>
        <row r="220">
          <cell r="A220" t="str">
            <v>1</v>
          </cell>
          <cell r="D220" t="str">
            <v>CLLD_15_01_242</v>
          </cell>
          <cell r="Q220" t="str">
            <v>ANO</v>
          </cell>
        </row>
        <row r="221">
          <cell r="A221" t="str">
            <v>3</v>
          </cell>
          <cell r="D221" t="str">
            <v>CLLD_15_01_228</v>
          </cell>
          <cell r="Q221" t="str">
            <v>NE</v>
          </cell>
        </row>
        <row r="222">
          <cell r="A222" t="str">
            <v>3</v>
          </cell>
          <cell r="D222" t="str">
            <v>CLLD_15_01_228</v>
          </cell>
          <cell r="Q222" t="str">
            <v>ANO</v>
          </cell>
        </row>
        <row r="223">
          <cell r="A223" t="str">
            <v>3</v>
          </cell>
          <cell r="D223" t="str">
            <v>CLLD_15_01_228</v>
          </cell>
          <cell r="Q223" t="str">
            <v>ANO</v>
          </cell>
        </row>
        <row r="224">
          <cell r="A224" t="str">
            <v>1</v>
          </cell>
          <cell r="D224" t="str">
            <v>CLLD_15_01_099</v>
          </cell>
          <cell r="Q224" t="str">
            <v>ANO</v>
          </cell>
        </row>
        <row r="225">
          <cell r="A225" t="str">
            <v>2</v>
          </cell>
          <cell r="D225" t="str">
            <v>CLLD_15_01_026</v>
          </cell>
          <cell r="Q225" t="str">
            <v>ANO</v>
          </cell>
        </row>
        <row r="226">
          <cell r="A226" t="str">
            <v>1</v>
          </cell>
          <cell r="D226" t="str">
            <v>CLLD_15_01_086</v>
          </cell>
          <cell r="Q226" t="str">
            <v>ANO</v>
          </cell>
        </row>
        <row r="227">
          <cell r="A227" t="str">
            <v>1</v>
          </cell>
          <cell r="D227" t="str">
            <v>CLLD_15_01_086</v>
          </cell>
          <cell r="Q227" t="str">
            <v>ANO</v>
          </cell>
        </row>
        <row r="228">
          <cell r="A228" t="str">
            <v>2</v>
          </cell>
          <cell r="D228" t="str">
            <v>CLLD_15_01_026</v>
          </cell>
          <cell r="Q228" t="str">
            <v>ANO</v>
          </cell>
        </row>
        <row r="229">
          <cell r="A229" t="str">
            <v>3</v>
          </cell>
          <cell r="D229" t="str">
            <v>CLLD_16_01_067</v>
          </cell>
          <cell r="Q229" t="str">
            <v>NE</v>
          </cell>
        </row>
        <row r="230">
          <cell r="A230" t="str">
            <v>3</v>
          </cell>
          <cell r="D230" t="str">
            <v>CLLD_16_01_067</v>
          </cell>
          <cell r="Q230" t="str">
            <v>NE</v>
          </cell>
        </row>
        <row r="231">
          <cell r="A231" t="str">
            <v>1</v>
          </cell>
          <cell r="D231" t="str">
            <v>CLLD_15_01_229</v>
          </cell>
          <cell r="Q231" t="str">
            <v>ANO</v>
          </cell>
        </row>
        <row r="232">
          <cell r="A232" t="str">
            <v>1</v>
          </cell>
          <cell r="D232" t="str">
            <v>CLLD_15_01_229</v>
          </cell>
          <cell r="Q232" t="str">
            <v>ANO</v>
          </cell>
        </row>
        <row r="233">
          <cell r="A233" t="str">
            <v>1</v>
          </cell>
          <cell r="D233" t="str">
            <v>CLLD_15_01_229</v>
          </cell>
          <cell r="Q233" t="str">
            <v>ANO</v>
          </cell>
        </row>
        <row r="234">
          <cell r="A234" t="str">
            <v>3</v>
          </cell>
          <cell r="D234" t="str">
            <v>CLLD_16_01_049</v>
          </cell>
          <cell r="Q234" t="str">
            <v>ANO</v>
          </cell>
        </row>
        <row r="235">
          <cell r="A235" t="str">
            <v>3</v>
          </cell>
          <cell r="D235" t="str">
            <v>CLLD_16_01_049</v>
          </cell>
          <cell r="Q235" t="str">
            <v>ANO</v>
          </cell>
        </row>
        <row r="236">
          <cell r="A236" t="str">
            <v>1</v>
          </cell>
          <cell r="D236" t="str">
            <v>CLLD_15_01_229</v>
          </cell>
          <cell r="Q236" t="str">
            <v>ANO</v>
          </cell>
        </row>
        <row r="237">
          <cell r="A237" t="str">
            <v>1</v>
          </cell>
          <cell r="D237" t="str">
            <v>CLLD_16_01_062</v>
          </cell>
          <cell r="Q237" t="str">
            <v>ANO</v>
          </cell>
        </row>
        <row r="238">
          <cell r="A238" t="str">
            <v>1</v>
          </cell>
          <cell r="D238" t="str">
            <v>CLLD_16_01_049</v>
          </cell>
          <cell r="Q238" t="str">
            <v>ANO</v>
          </cell>
        </row>
        <row r="239">
          <cell r="A239" t="str">
            <v>1</v>
          </cell>
          <cell r="D239" t="str">
            <v>CLLD_15_01_229</v>
          </cell>
          <cell r="Q239" t="str">
            <v>ANO</v>
          </cell>
        </row>
        <row r="240">
          <cell r="A240" t="str">
            <v>3</v>
          </cell>
          <cell r="D240" t="str">
            <v>CLLD_15_01_281</v>
          </cell>
          <cell r="Q240" t="str">
            <v>ANO</v>
          </cell>
        </row>
        <row r="241">
          <cell r="A241" t="str">
            <v>1</v>
          </cell>
          <cell r="D241" t="str">
            <v>CLLD_15_01_229</v>
          </cell>
          <cell r="Q241" t="str">
            <v>ANO</v>
          </cell>
        </row>
        <row r="242">
          <cell r="A242" t="str">
            <v>1</v>
          </cell>
          <cell r="D242" t="str">
            <v>CLLD_15_01_229</v>
          </cell>
          <cell r="Q242" t="str">
            <v>ANO</v>
          </cell>
        </row>
        <row r="243">
          <cell r="A243" t="str">
            <v>1</v>
          </cell>
          <cell r="D243" t="str">
            <v>CLLD_15_01_229</v>
          </cell>
          <cell r="Q243" t="str">
            <v>ANO</v>
          </cell>
        </row>
        <row r="244">
          <cell r="A244" t="str">
            <v>2</v>
          </cell>
          <cell r="D244" t="str">
            <v>CLLD_15_01_281</v>
          </cell>
          <cell r="Q244" t="str">
            <v>ANO</v>
          </cell>
        </row>
        <row r="245">
          <cell r="A245" t="str">
            <v>5</v>
          </cell>
          <cell r="D245" t="str">
            <v>CLLD_15_01_086</v>
          </cell>
          <cell r="Q245" t="str">
            <v>ANO</v>
          </cell>
        </row>
        <row r="246">
          <cell r="A246" t="str">
            <v>3</v>
          </cell>
          <cell r="D246" t="str">
            <v>CLLD_15_01_071</v>
          </cell>
          <cell r="Q246" t="str">
            <v>ANO</v>
          </cell>
        </row>
        <row r="247">
          <cell r="A247" t="str">
            <v>1</v>
          </cell>
          <cell r="D247" t="str">
            <v>CLLD_15_01_266</v>
          </cell>
          <cell r="Q247" t="str">
            <v>ANO</v>
          </cell>
        </row>
        <row r="248">
          <cell r="A248" t="str">
            <v>3</v>
          </cell>
          <cell r="D248" t="str">
            <v>CLLD_15_01_071</v>
          </cell>
          <cell r="Q248" t="str">
            <v>ANO</v>
          </cell>
        </row>
        <row r="249">
          <cell r="A249" t="str">
            <v>3</v>
          </cell>
          <cell r="D249" t="str">
            <v>CLLD_15_01_071</v>
          </cell>
          <cell r="Q249" t="str">
            <v>ANO</v>
          </cell>
        </row>
        <row r="250">
          <cell r="A250" t="str">
            <v>5</v>
          </cell>
          <cell r="D250" t="str">
            <v>CLLD_15_01_104</v>
          </cell>
          <cell r="Q250" t="str">
            <v>ANO</v>
          </cell>
        </row>
        <row r="251">
          <cell r="A251" t="str">
            <v>2</v>
          </cell>
          <cell r="D251" t="str">
            <v>CLLD_15_01_086</v>
          </cell>
          <cell r="Q251" t="str">
            <v>ANO</v>
          </cell>
        </row>
        <row r="252">
          <cell r="A252" t="str">
            <v>1</v>
          </cell>
          <cell r="D252" t="str">
            <v>CLLD_15_01_104</v>
          </cell>
          <cell r="Q252" t="str">
            <v>ANO</v>
          </cell>
        </row>
        <row r="253">
          <cell r="A253" t="str">
            <v>1</v>
          </cell>
          <cell r="D253" t="str">
            <v>CLLD_15_01_104</v>
          </cell>
          <cell r="Q253" t="str">
            <v>ANO</v>
          </cell>
        </row>
        <row r="254">
          <cell r="A254" t="str">
            <v>1</v>
          </cell>
          <cell r="D254" t="str">
            <v>CLLD_15_01_104</v>
          </cell>
          <cell r="Q254" t="str">
            <v>NE</v>
          </cell>
        </row>
        <row r="255">
          <cell r="A255" t="str">
            <v>2</v>
          </cell>
          <cell r="D255" t="str">
            <v>CLLD_15_01_281</v>
          </cell>
          <cell r="Q255" t="str">
            <v>ANO</v>
          </cell>
        </row>
        <row r="256">
          <cell r="A256" t="str">
            <v>3</v>
          </cell>
          <cell r="D256" t="str">
            <v>CLLD_15_01_104</v>
          </cell>
          <cell r="Q256" t="str">
            <v>ANO</v>
          </cell>
        </row>
        <row r="257">
          <cell r="A257" t="str">
            <v>2</v>
          </cell>
          <cell r="D257" t="str">
            <v>CLLD_15_01_281</v>
          </cell>
          <cell r="Q257" t="str">
            <v>ANO</v>
          </cell>
        </row>
        <row r="258">
          <cell r="A258" t="str">
            <v>3</v>
          </cell>
          <cell r="D258" t="str">
            <v>CLLD_15_01_104</v>
          </cell>
          <cell r="Q258" t="str">
            <v>ANO</v>
          </cell>
        </row>
        <row r="259">
          <cell r="A259" t="str">
            <v>5</v>
          </cell>
          <cell r="D259" t="str">
            <v>CLLD_15_01_104</v>
          </cell>
          <cell r="Q259" t="str">
            <v>ANO</v>
          </cell>
        </row>
        <row r="260">
          <cell r="A260" t="str">
            <v>3</v>
          </cell>
          <cell r="D260" t="str">
            <v>CLLD_15_01_184</v>
          </cell>
          <cell r="Q260" t="str">
            <v>ANO</v>
          </cell>
        </row>
        <row r="261">
          <cell r="A261" t="str">
            <v>4</v>
          </cell>
          <cell r="D261" t="str">
            <v>CLLD_15_01_104</v>
          </cell>
          <cell r="Q261" t="str">
            <v>ANO</v>
          </cell>
        </row>
        <row r="262">
          <cell r="A262" t="str">
            <v>1</v>
          </cell>
          <cell r="D262" t="str">
            <v>CLLD_15_01_104</v>
          </cell>
          <cell r="Q262" t="str">
            <v>NE</v>
          </cell>
        </row>
        <row r="263">
          <cell r="A263" t="str">
            <v>1</v>
          </cell>
          <cell r="D263" t="str">
            <v>CLLD_15_01_104</v>
          </cell>
          <cell r="Q263" t="str">
            <v>ANO</v>
          </cell>
        </row>
        <row r="264">
          <cell r="A264" t="str">
            <v>3</v>
          </cell>
          <cell r="D264" t="str">
            <v>CLLD_15_01_104</v>
          </cell>
          <cell r="Q264" t="str">
            <v>ANO</v>
          </cell>
        </row>
        <row r="265">
          <cell r="A265" t="str">
            <v>1</v>
          </cell>
          <cell r="D265" t="str">
            <v>CLLD_15_01_104</v>
          </cell>
          <cell r="Q265" t="str">
            <v>ANO</v>
          </cell>
        </row>
        <row r="266">
          <cell r="A266" t="str">
            <v>3</v>
          </cell>
          <cell r="D266" t="str">
            <v>CLLD_15_01_104</v>
          </cell>
          <cell r="Q266" t="str">
            <v>ANO</v>
          </cell>
        </row>
        <row r="267">
          <cell r="A267" t="str">
            <v>3</v>
          </cell>
          <cell r="D267" t="str">
            <v>CLLD_15_01_240</v>
          </cell>
          <cell r="Q267" t="str">
            <v>ANO</v>
          </cell>
        </row>
        <row r="268">
          <cell r="A268" t="str">
            <v>4</v>
          </cell>
          <cell r="D268" t="str">
            <v>CLLD_16_01_083</v>
          </cell>
          <cell r="Q268" t="str">
            <v>ANO</v>
          </cell>
        </row>
        <row r="269">
          <cell r="A269" t="str">
            <v>2</v>
          </cell>
          <cell r="D269" t="str">
            <v>CLLD_16_01_083</v>
          </cell>
          <cell r="Q269" t="str">
            <v>ANO</v>
          </cell>
        </row>
        <row r="270">
          <cell r="A270" t="str">
            <v>2</v>
          </cell>
          <cell r="D270" t="str">
            <v>CLLD_15_01_198</v>
          </cell>
          <cell r="Q270" t="str">
            <v>ANO</v>
          </cell>
        </row>
        <row r="271">
          <cell r="A271" t="str">
            <v>1</v>
          </cell>
          <cell r="D271" t="str">
            <v>CLLD_15_01_099</v>
          </cell>
          <cell r="Q271" t="str">
            <v>ANO</v>
          </cell>
        </row>
        <row r="272">
          <cell r="A272" t="str">
            <v>1</v>
          </cell>
          <cell r="D272" t="str">
            <v>CLLD_15_01_026</v>
          </cell>
          <cell r="Q272" t="str">
            <v>ANO</v>
          </cell>
        </row>
        <row r="273">
          <cell r="A273" t="str">
            <v>1</v>
          </cell>
          <cell r="D273" t="str">
            <v>CLLD_15_01_026</v>
          </cell>
          <cell r="Q273" t="str">
            <v>NE</v>
          </cell>
        </row>
        <row r="274">
          <cell r="A274" t="str">
            <v>2</v>
          </cell>
          <cell r="D274" t="str">
            <v>CLLD_15_01_271</v>
          </cell>
          <cell r="Q274" t="str">
            <v>ANO</v>
          </cell>
        </row>
        <row r="275">
          <cell r="A275" t="str">
            <v>2</v>
          </cell>
          <cell r="D275" t="str">
            <v>CLLD_15_01_271</v>
          </cell>
          <cell r="Q275" t="str">
            <v>NE</v>
          </cell>
        </row>
        <row r="276">
          <cell r="A276" t="str">
            <v>2</v>
          </cell>
          <cell r="D276" t="str">
            <v>CLLD_15_01_271</v>
          </cell>
          <cell r="Q276" t="str">
            <v>ANO</v>
          </cell>
        </row>
        <row r="277">
          <cell r="A277" t="str">
            <v>2</v>
          </cell>
          <cell r="D277" t="str">
            <v>CLLD_16_01_028</v>
          </cell>
          <cell r="Q277" t="str">
            <v>ANO</v>
          </cell>
        </row>
        <row r="278">
          <cell r="A278" t="str">
            <v>1</v>
          </cell>
          <cell r="D278" t="str">
            <v>CLLD_15_01_026</v>
          </cell>
          <cell r="Q278" t="str">
            <v>ANO</v>
          </cell>
        </row>
        <row r="279">
          <cell r="A279" t="str">
            <v>2</v>
          </cell>
          <cell r="D279" t="str">
            <v>CLLD_15_01_071</v>
          </cell>
          <cell r="Q279" t="str">
            <v>ANO</v>
          </cell>
        </row>
        <row r="280">
          <cell r="A280" t="str">
            <v>2</v>
          </cell>
          <cell r="D280" t="str">
            <v>CLLD_15_01_271</v>
          </cell>
          <cell r="Q280" t="str">
            <v>ANO</v>
          </cell>
        </row>
        <row r="281">
          <cell r="A281" t="str">
            <v>1</v>
          </cell>
          <cell r="D281" t="str">
            <v>CLLD_15_01_026</v>
          </cell>
          <cell r="Q281" t="str">
            <v>ANO</v>
          </cell>
        </row>
        <row r="282">
          <cell r="A282" t="str">
            <v>3</v>
          </cell>
          <cell r="D282" t="str">
            <v>CLLD_15_01_071</v>
          </cell>
          <cell r="Q282" t="str">
            <v>ANO</v>
          </cell>
        </row>
        <row r="283">
          <cell r="A283" t="str">
            <v>3</v>
          </cell>
          <cell r="D283" t="str">
            <v>CLLD_15_01_026</v>
          </cell>
          <cell r="Q283" t="str">
            <v>ANO</v>
          </cell>
        </row>
        <row r="284">
          <cell r="A284" t="str">
            <v>2</v>
          </cell>
          <cell r="D284" t="str">
            <v>CLLD_15_01_258</v>
          </cell>
          <cell r="Q284" t="str">
            <v>ANO</v>
          </cell>
        </row>
        <row r="285">
          <cell r="A285" t="str">
            <v>1</v>
          </cell>
          <cell r="D285" t="str">
            <v>CLLD_16_01_083</v>
          </cell>
          <cell r="Q285" t="str">
            <v>ANO</v>
          </cell>
        </row>
        <row r="286">
          <cell r="A286" t="str">
            <v>4</v>
          </cell>
          <cell r="D286" t="str">
            <v>CLLD_15_01_238</v>
          </cell>
          <cell r="Q286" t="str">
            <v>ANO</v>
          </cell>
        </row>
        <row r="287">
          <cell r="A287" t="str">
            <v>2</v>
          </cell>
          <cell r="D287" t="str">
            <v>CLLD_16_01_028</v>
          </cell>
          <cell r="Q287" t="str">
            <v>ANO</v>
          </cell>
        </row>
        <row r="288">
          <cell r="A288" t="str">
            <v>2</v>
          </cell>
          <cell r="D288" t="str">
            <v>CLLD_15_01_071</v>
          </cell>
          <cell r="Q288" t="str">
            <v>ANO</v>
          </cell>
        </row>
        <row r="289">
          <cell r="A289" t="str">
            <v>3</v>
          </cell>
          <cell r="D289" t="str">
            <v>CLLD_15_01_271</v>
          </cell>
          <cell r="Q289" t="str">
            <v>ANO</v>
          </cell>
        </row>
        <row r="290">
          <cell r="A290" t="str">
            <v>1</v>
          </cell>
          <cell r="D290" t="str">
            <v>CLLD_15_01_258</v>
          </cell>
          <cell r="Q290" t="str">
            <v>ANO</v>
          </cell>
        </row>
        <row r="291">
          <cell r="A291" t="str">
            <v>1</v>
          </cell>
          <cell r="D291" t="str">
            <v>CLLD_15_01_099</v>
          </cell>
          <cell r="Q291" t="str">
            <v>ANO</v>
          </cell>
        </row>
        <row r="292">
          <cell r="A292" t="str">
            <v>1</v>
          </cell>
          <cell r="D292" t="str">
            <v>CLLD_15_01_258</v>
          </cell>
          <cell r="Q292" t="str">
            <v>ANO</v>
          </cell>
        </row>
        <row r="293">
          <cell r="A293" t="str">
            <v>1</v>
          </cell>
          <cell r="D293" t="str">
            <v>CLLD_15_01_099</v>
          </cell>
          <cell r="Q293" t="str">
            <v>ANO</v>
          </cell>
        </row>
        <row r="294">
          <cell r="A294" t="str">
            <v>1</v>
          </cell>
          <cell r="D294" t="str">
            <v>CLLD_15_01_099</v>
          </cell>
          <cell r="Q294" t="str">
            <v>ANO</v>
          </cell>
        </row>
        <row r="295">
          <cell r="A295" t="str">
            <v>1</v>
          </cell>
          <cell r="D295" t="str">
            <v>CLLD_15_01_099</v>
          </cell>
          <cell r="Q295" t="str">
            <v>ANO</v>
          </cell>
        </row>
        <row r="296">
          <cell r="A296" t="str">
            <v>1</v>
          </cell>
          <cell r="D296" t="str">
            <v>CLLD_15_01_099</v>
          </cell>
          <cell r="Q296" t="str">
            <v>ANO</v>
          </cell>
        </row>
        <row r="297">
          <cell r="A297" t="str">
            <v>1</v>
          </cell>
          <cell r="D297" t="str">
            <v>CLLD_15_01_099</v>
          </cell>
          <cell r="Q297" t="str">
            <v>ANO</v>
          </cell>
        </row>
        <row r="298">
          <cell r="A298" t="str">
            <v>2</v>
          </cell>
          <cell r="D298" t="str">
            <v>CLLD_16_01_062</v>
          </cell>
          <cell r="Q298" t="str">
            <v>ANO</v>
          </cell>
        </row>
        <row r="299">
          <cell r="A299" t="str">
            <v>3</v>
          </cell>
          <cell r="D299" t="str">
            <v>CLLD_15_01_010</v>
          </cell>
          <cell r="Q299" t="str">
            <v>ANO</v>
          </cell>
        </row>
        <row r="300">
          <cell r="A300" t="str">
            <v>6</v>
          </cell>
          <cell r="D300" t="str">
            <v>CLLD_15_01_238</v>
          </cell>
          <cell r="Q300" t="str">
            <v>ANO</v>
          </cell>
        </row>
        <row r="301">
          <cell r="A301" t="str">
            <v>2</v>
          </cell>
          <cell r="D301" t="str">
            <v>CLLD_16_01_083</v>
          </cell>
          <cell r="Q301" t="str">
            <v>ANO</v>
          </cell>
        </row>
        <row r="302">
          <cell r="A302" t="str">
            <v>3</v>
          </cell>
          <cell r="D302" t="str">
            <v>CLLD_15_01_242</v>
          </cell>
          <cell r="Q302" t="str">
            <v>ANO</v>
          </cell>
        </row>
        <row r="303">
          <cell r="A303" t="str">
            <v>1</v>
          </cell>
          <cell r="D303" t="str">
            <v>CLLD_15_01_010</v>
          </cell>
          <cell r="Q303" t="str">
            <v>ANO</v>
          </cell>
        </row>
        <row r="304">
          <cell r="A304" t="str">
            <v>3</v>
          </cell>
          <cell r="D304" t="str">
            <v>CLLD_15_01_010</v>
          </cell>
          <cell r="Q304" t="str">
            <v>ANO</v>
          </cell>
        </row>
        <row r="305">
          <cell r="A305" t="str">
            <v>2</v>
          </cell>
          <cell r="D305" t="str">
            <v>CLLD_15_01_010</v>
          </cell>
          <cell r="Q305" t="str">
            <v>ANO</v>
          </cell>
        </row>
        <row r="306">
          <cell r="A306" t="str">
            <v>3</v>
          </cell>
          <cell r="D306" t="str">
            <v>CLLD_15_01_010</v>
          </cell>
          <cell r="Q306" t="str">
            <v>ANO</v>
          </cell>
        </row>
        <row r="307">
          <cell r="A307" t="str">
            <v>3</v>
          </cell>
          <cell r="D307" t="str">
            <v>CLLD_15_01_010</v>
          </cell>
          <cell r="Q307" t="str">
            <v>ANO</v>
          </cell>
        </row>
        <row r="308">
          <cell r="A308" t="str">
            <v>1</v>
          </cell>
          <cell r="D308" t="str">
            <v>CLLD_15_01_010</v>
          </cell>
          <cell r="Q308" t="str">
            <v>ANO</v>
          </cell>
        </row>
        <row r="309">
          <cell r="A309" t="str">
            <v>3</v>
          </cell>
          <cell r="D309" t="str">
            <v>CLLD_15_01_010</v>
          </cell>
          <cell r="Q309" t="str">
            <v>ANO</v>
          </cell>
        </row>
        <row r="310">
          <cell r="A310" t="str">
            <v>6</v>
          </cell>
          <cell r="D310" t="str">
            <v>CLLD_16_01_022</v>
          </cell>
          <cell r="Q310" t="str">
            <v>ANO</v>
          </cell>
        </row>
        <row r="311">
          <cell r="A311" t="str">
            <v>5</v>
          </cell>
          <cell r="D311" t="str">
            <v>CLLD_15_01_086</v>
          </cell>
          <cell r="Q311" t="str">
            <v>ANO</v>
          </cell>
        </row>
        <row r="312">
          <cell r="A312" t="str">
            <v>1</v>
          </cell>
          <cell r="D312" t="str">
            <v>CLLD_15_01_229</v>
          </cell>
          <cell r="Q312" t="str">
            <v>NE</v>
          </cell>
        </row>
        <row r="313">
          <cell r="A313" t="str">
            <v>4</v>
          </cell>
          <cell r="D313" t="str">
            <v>CLLD_16_01_083</v>
          </cell>
          <cell r="Q313" t="str">
            <v>ANO</v>
          </cell>
        </row>
        <row r="314">
          <cell r="A314" t="str">
            <v>1</v>
          </cell>
          <cell r="D314" t="str">
            <v>CLLD_16_01_062</v>
          </cell>
          <cell r="Q314" t="str">
            <v>ANO</v>
          </cell>
        </row>
        <row r="315">
          <cell r="A315" t="str">
            <v>4</v>
          </cell>
          <cell r="D315" t="str">
            <v>CLLD_15_01_088</v>
          </cell>
          <cell r="Q315" t="str">
            <v>ANO</v>
          </cell>
        </row>
        <row r="316">
          <cell r="A316" t="str">
            <v>4</v>
          </cell>
          <cell r="D316" t="str">
            <v>CLLD_15_01_088</v>
          </cell>
          <cell r="Q316" t="str">
            <v>ANO</v>
          </cell>
        </row>
        <row r="317">
          <cell r="A317" t="str">
            <v>3</v>
          </cell>
          <cell r="D317" t="str">
            <v>CLLD_16_01_083</v>
          </cell>
          <cell r="Q317" t="str">
            <v>NE</v>
          </cell>
        </row>
        <row r="318">
          <cell r="A318" t="str">
            <v>1</v>
          </cell>
          <cell r="D318" t="str">
            <v>CLLD_16_01_062</v>
          </cell>
          <cell r="Q318" t="str">
            <v>ANO</v>
          </cell>
        </row>
        <row r="319">
          <cell r="A319" t="str">
            <v>1</v>
          </cell>
          <cell r="D319" t="str">
            <v>CLLD_15_01_029</v>
          </cell>
          <cell r="Q319" t="str">
            <v>ANO</v>
          </cell>
        </row>
        <row r="320">
          <cell r="A320" t="str">
            <v>4</v>
          </cell>
          <cell r="D320" t="str">
            <v>CLLD_15_01_086</v>
          </cell>
          <cell r="Q320" t="str">
            <v>ANO</v>
          </cell>
        </row>
        <row r="321">
          <cell r="A321" t="str">
            <v>3</v>
          </cell>
          <cell r="D321" t="str">
            <v>CLLD_16_01_062</v>
          </cell>
          <cell r="Q321" t="str">
            <v>ANO</v>
          </cell>
        </row>
        <row r="322">
          <cell r="A322" t="str">
            <v>6</v>
          </cell>
          <cell r="D322" t="str">
            <v>CLLD_15_01_238</v>
          </cell>
          <cell r="Q322" t="str">
            <v>ANO</v>
          </cell>
        </row>
        <row r="323">
          <cell r="A323" t="str">
            <v>2</v>
          </cell>
          <cell r="D323" t="str">
            <v>CLLD_16_02_014</v>
          </cell>
          <cell r="Q323" t="str">
            <v>ANO</v>
          </cell>
        </row>
        <row r="324">
          <cell r="A324" t="str">
            <v>1</v>
          </cell>
          <cell r="D324" t="str">
            <v>CLLD_15_01_029</v>
          </cell>
          <cell r="Q324" t="str">
            <v>ANO</v>
          </cell>
        </row>
        <row r="325">
          <cell r="A325" t="str">
            <v>2</v>
          </cell>
          <cell r="D325" t="str">
            <v>CLLD_16_01_054</v>
          </cell>
          <cell r="Q325" t="str">
            <v>ANO</v>
          </cell>
        </row>
        <row r="326">
          <cell r="A326" t="str">
            <v>3</v>
          </cell>
          <cell r="D326" t="str">
            <v>CLLD_16_02_004</v>
          </cell>
          <cell r="Q326" t="str">
            <v>ANO</v>
          </cell>
        </row>
        <row r="327">
          <cell r="A327" t="str">
            <v>1</v>
          </cell>
          <cell r="D327" t="str">
            <v>CLLD_15_01_275</v>
          </cell>
          <cell r="Q327" t="str">
            <v>ANO</v>
          </cell>
        </row>
        <row r="328">
          <cell r="A328" t="str">
            <v>6</v>
          </cell>
          <cell r="D328" t="str">
            <v>CLLD_16_01_022</v>
          </cell>
          <cell r="Q328" t="str">
            <v>ANO</v>
          </cell>
        </row>
        <row r="329">
          <cell r="A329" t="str">
            <v>6</v>
          </cell>
          <cell r="D329" t="str">
            <v>CLLD_16_01_022</v>
          </cell>
          <cell r="Q329" t="str">
            <v>ANO</v>
          </cell>
        </row>
        <row r="330">
          <cell r="A330" t="str">
            <v>3</v>
          </cell>
          <cell r="D330" t="str">
            <v>CLLD_16_02_004</v>
          </cell>
          <cell r="Q330" t="str">
            <v>ANO</v>
          </cell>
        </row>
        <row r="331">
          <cell r="A331" t="str">
            <v>1</v>
          </cell>
          <cell r="D331" t="str">
            <v>CLLD_15_01_275</v>
          </cell>
          <cell r="Q331" t="str">
            <v>ANO</v>
          </cell>
        </row>
        <row r="332">
          <cell r="A332" t="str">
            <v>2</v>
          </cell>
          <cell r="D332" t="str">
            <v>CLLD_16_02_014</v>
          </cell>
          <cell r="Q332" t="str">
            <v>ANO</v>
          </cell>
        </row>
        <row r="333">
          <cell r="A333" t="str">
            <v>3</v>
          </cell>
          <cell r="D333" t="str">
            <v>CLLD_15_01_275</v>
          </cell>
          <cell r="Q333" t="str">
            <v>ANO</v>
          </cell>
        </row>
        <row r="334">
          <cell r="A334" t="str">
            <v>2</v>
          </cell>
          <cell r="D334" t="str">
            <v>CLLD_15_01_050</v>
          </cell>
          <cell r="Q334" t="str">
            <v>ANO</v>
          </cell>
        </row>
        <row r="335">
          <cell r="A335" t="str">
            <v>2</v>
          </cell>
          <cell r="D335" t="str">
            <v>CLLD_16_01_054</v>
          </cell>
          <cell r="Q335" t="str">
            <v>ANO</v>
          </cell>
        </row>
        <row r="336">
          <cell r="A336" t="str">
            <v>2</v>
          </cell>
          <cell r="D336" t="str">
            <v>CLLD_15_01_050</v>
          </cell>
          <cell r="Q336" t="str">
            <v>ANO</v>
          </cell>
        </row>
        <row r="337">
          <cell r="A337" t="str">
            <v>2</v>
          </cell>
          <cell r="D337" t="str">
            <v>CLLD_15_01_050</v>
          </cell>
          <cell r="Q337" t="str">
            <v>NE</v>
          </cell>
        </row>
        <row r="338">
          <cell r="A338" t="str">
            <v>2</v>
          </cell>
          <cell r="D338" t="str">
            <v>CLLD_16_02_014</v>
          </cell>
          <cell r="Q338" t="str">
            <v>ANO</v>
          </cell>
        </row>
        <row r="339">
          <cell r="A339" t="str">
            <v>3</v>
          </cell>
          <cell r="D339" t="str">
            <v>CLLD_16_02_004</v>
          </cell>
          <cell r="Q339" t="str">
            <v>ANO</v>
          </cell>
        </row>
        <row r="340">
          <cell r="A340" t="str">
            <v>2</v>
          </cell>
          <cell r="D340" t="str">
            <v>CLLD_16_01_135</v>
          </cell>
          <cell r="Q340" t="str">
            <v>ANO</v>
          </cell>
        </row>
        <row r="341">
          <cell r="A341" t="str">
            <v>4</v>
          </cell>
          <cell r="D341" t="str">
            <v>CLLD_15_01_271</v>
          </cell>
          <cell r="Q341" t="str">
            <v>ANO</v>
          </cell>
        </row>
        <row r="342">
          <cell r="A342" t="str">
            <v>2</v>
          </cell>
          <cell r="D342" t="str">
            <v>CLLD_16_01_054</v>
          </cell>
          <cell r="Q342" t="str">
            <v>ANO</v>
          </cell>
        </row>
        <row r="343">
          <cell r="A343" t="str">
            <v>2</v>
          </cell>
          <cell r="D343" t="str">
            <v>CLLD_16_01_054</v>
          </cell>
          <cell r="Q343" t="str">
            <v>ANO</v>
          </cell>
        </row>
        <row r="344">
          <cell r="A344" t="str">
            <v>3</v>
          </cell>
          <cell r="D344" t="str">
            <v>CLLD_15_01_275</v>
          </cell>
          <cell r="Q344" t="str">
            <v>ANO</v>
          </cell>
        </row>
        <row r="345">
          <cell r="A345" t="str">
            <v>2</v>
          </cell>
          <cell r="D345" t="str">
            <v>CLLD_15_01_275</v>
          </cell>
          <cell r="Q345" t="str">
            <v>ANO</v>
          </cell>
        </row>
        <row r="346">
          <cell r="A346" t="str">
            <v>2</v>
          </cell>
          <cell r="D346" t="str">
            <v>CLLD_16_01_062</v>
          </cell>
          <cell r="Q346" t="str">
            <v>ANO</v>
          </cell>
        </row>
        <row r="347">
          <cell r="A347" t="str">
            <v>2</v>
          </cell>
          <cell r="D347" t="str">
            <v>CLLD_16_02_014</v>
          </cell>
          <cell r="Q347" t="str">
            <v>ANO</v>
          </cell>
        </row>
        <row r="348">
          <cell r="A348" t="str">
            <v>5</v>
          </cell>
          <cell r="D348" t="str">
            <v>CLLD_15_01_275</v>
          </cell>
          <cell r="Q348" t="str">
            <v>ANO</v>
          </cell>
        </row>
        <row r="349">
          <cell r="A349" t="str">
            <v>4</v>
          </cell>
          <cell r="D349" t="str">
            <v>CLLD_15_01_271</v>
          </cell>
          <cell r="Q349" t="str">
            <v>ANO</v>
          </cell>
        </row>
        <row r="350">
          <cell r="A350" t="str">
            <v>2</v>
          </cell>
          <cell r="D350" t="str">
            <v>CLLD_16_02_091</v>
          </cell>
          <cell r="Q350" t="str">
            <v>ANO</v>
          </cell>
        </row>
        <row r="351">
          <cell r="A351" t="str">
            <v>2</v>
          </cell>
          <cell r="D351" t="str">
            <v>CLLD_16_02_014</v>
          </cell>
          <cell r="Q351" t="str">
            <v>ANO</v>
          </cell>
        </row>
        <row r="352">
          <cell r="A352" t="str">
            <v>2</v>
          </cell>
          <cell r="D352" t="str">
            <v>CLLD_16_01_135</v>
          </cell>
          <cell r="Q352" t="str">
            <v>ANO</v>
          </cell>
        </row>
        <row r="353">
          <cell r="A353" t="str">
            <v>2</v>
          </cell>
          <cell r="D353" t="str">
            <v>CLLD_15_01_275</v>
          </cell>
          <cell r="Q353" t="str">
            <v>ANO</v>
          </cell>
        </row>
        <row r="354">
          <cell r="A354" t="str">
            <v>3</v>
          </cell>
          <cell r="D354" t="str">
            <v>CLLD_15_01_275</v>
          </cell>
          <cell r="Q354" t="str">
            <v>ANO</v>
          </cell>
        </row>
        <row r="355">
          <cell r="A355" t="str">
            <v>2</v>
          </cell>
          <cell r="D355" t="str">
            <v>CLLD_16_01_062</v>
          </cell>
          <cell r="Q355" t="str">
            <v>ANO</v>
          </cell>
        </row>
        <row r="356">
          <cell r="A356" t="str">
            <v>2</v>
          </cell>
          <cell r="D356" t="str">
            <v>CLLD_15_01_275</v>
          </cell>
          <cell r="Q356" t="str">
            <v>ANO</v>
          </cell>
        </row>
        <row r="357">
          <cell r="A357" t="str">
            <v>1</v>
          </cell>
          <cell r="D357" t="str">
            <v>CLLD_15_01_275</v>
          </cell>
          <cell r="Q357" t="str">
            <v>ANO</v>
          </cell>
        </row>
        <row r="358">
          <cell r="A358" t="str">
            <v>2</v>
          </cell>
          <cell r="D358" t="str">
            <v>CLLD_15_01_104</v>
          </cell>
          <cell r="Q358" t="str">
            <v>ANO</v>
          </cell>
        </row>
        <row r="359">
          <cell r="A359" t="str">
            <v>1</v>
          </cell>
          <cell r="D359" t="str">
            <v>CLLD_16_01_145</v>
          </cell>
          <cell r="Q359" t="str">
            <v>ANO</v>
          </cell>
        </row>
        <row r="360">
          <cell r="A360" t="str">
            <v>1</v>
          </cell>
          <cell r="D360" t="str">
            <v>CLLD_16_02_014</v>
          </cell>
          <cell r="Q360" t="str">
            <v>ANO</v>
          </cell>
        </row>
        <row r="361">
          <cell r="A361" t="str">
            <v>2</v>
          </cell>
          <cell r="D361" t="str">
            <v>CLLD_16_02_014</v>
          </cell>
          <cell r="Q361" t="str">
            <v>ANO</v>
          </cell>
        </row>
        <row r="362">
          <cell r="A362" t="str">
            <v>2</v>
          </cell>
          <cell r="D362" t="str">
            <v>CLLD_16_02_014</v>
          </cell>
          <cell r="Q362" t="str">
            <v>ANO</v>
          </cell>
        </row>
        <row r="363">
          <cell r="A363" t="str">
            <v>2</v>
          </cell>
          <cell r="D363" t="str">
            <v>CLLD_16_02_014</v>
          </cell>
          <cell r="Q363" t="str">
            <v>ANO</v>
          </cell>
        </row>
        <row r="364">
          <cell r="A364" t="str">
            <v>1</v>
          </cell>
          <cell r="D364" t="str">
            <v>CLLD_15_01_029</v>
          </cell>
          <cell r="Q364" t="str">
            <v>ANO</v>
          </cell>
        </row>
        <row r="365">
          <cell r="A365" t="str">
            <v>7</v>
          </cell>
          <cell r="D365" t="str">
            <v>CLLD_16_01_022</v>
          </cell>
          <cell r="Q365" t="str">
            <v>ANO</v>
          </cell>
        </row>
        <row r="366">
          <cell r="A366" t="str">
            <v>1</v>
          </cell>
          <cell r="D366" t="str">
            <v>CLLD_16_01_145</v>
          </cell>
          <cell r="Q366" t="str">
            <v>ANO</v>
          </cell>
        </row>
        <row r="367">
          <cell r="A367" t="str">
            <v>1</v>
          </cell>
          <cell r="D367" t="str">
            <v>CLLD_16_01_145</v>
          </cell>
          <cell r="Q367" t="str">
            <v>ANO</v>
          </cell>
        </row>
        <row r="368">
          <cell r="A368" t="str">
            <v>1</v>
          </cell>
          <cell r="D368" t="str">
            <v>CLLD_16_01_145</v>
          </cell>
          <cell r="Q368" t="str">
            <v>ANO</v>
          </cell>
        </row>
        <row r="369">
          <cell r="A369" t="str">
            <v>1</v>
          </cell>
          <cell r="D369" t="str">
            <v>CLLD_15_01_029</v>
          </cell>
          <cell r="Q369" t="str">
            <v>ANO</v>
          </cell>
        </row>
        <row r="370">
          <cell r="A370" t="str">
            <v>9</v>
          </cell>
          <cell r="D370" t="str">
            <v>CLLD_16_01_022</v>
          </cell>
          <cell r="Q370" t="str">
            <v>ANO</v>
          </cell>
        </row>
        <row r="371">
          <cell r="A371" t="str">
            <v>7</v>
          </cell>
          <cell r="D371" t="str">
            <v>CLLD_16_01_022</v>
          </cell>
          <cell r="Q371" t="str">
            <v>NE</v>
          </cell>
        </row>
        <row r="372">
          <cell r="A372" t="str">
            <v>9</v>
          </cell>
          <cell r="D372" t="str">
            <v>CLLD_16_01_022</v>
          </cell>
          <cell r="Q372" t="str">
            <v>ANO</v>
          </cell>
        </row>
        <row r="373">
          <cell r="A373" t="str">
            <v>9</v>
          </cell>
          <cell r="D373" t="str">
            <v>CLLD_16_01_022</v>
          </cell>
          <cell r="Q373" t="str">
            <v>ANO</v>
          </cell>
        </row>
        <row r="374">
          <cell r="A374" t="str">
            <v>3</v>
          </cell>
          <cell r="D374" t="str">
            <v>CLLD_15_01_258</v>
          </cell>
          <cell r="Q374" t="str">
            <v>ANO</v>
          </cell>
        </row>
        <row r="375">
          <cell r="A375" t="str">
            <v>1</v>
          </cell>
          <cell r="D375" t="str">
            <v>CLLD_16_01_135</v>
          </cell>
          <cell r="Q375" t="str">
            <v>ANO</v>
          </cell>
        </row>
        <row r="376">
          <cell r="A376" t="str">
            <v>11</v>
          </cell>
          <cell r="D376" t="str">
            <v>CLLD_16_01_022</v>
          </cell>
          <cell r="Q376" t="str">
            <v>NE</v>
          </cell>
        </row>
        <row r="377">
          <cell r="A377" t="str">
            <v>2</v>
          </cell>
          <cell r="D377" t="str">
            <v>CLLD_15_01_240</v>
          </cell>
          <cell r="Q377" t="str">
            <v>ANO</v>
          </cell>
        </row>
        <row r="378">
          <cell r="A378" t="str">
            <v>2</v>
          </cell>
          <cell r="D378" t="str">
            <v>CLLD_15_01_240</v>
          </cell>
          <cell r="Q378" t="str">
            <v>ANO</v>
          </cell>
        </row>
        <row r="379">
          <cell r="A379" t="str">
            <v>3</v>
          </cell>
          <cell r="D379" t="str">
            <v>CLLD_15_01_198</v>
          </cell>
          <cell r="Q379" t="str">
            <v>ANO</v>
          </cell>
        </row>
        <row r="380">
          <cell r="A380" t="str">
            <v>1</v>
          </cell>
          <cell r="D380" t="str">
            <v>CLLD_15_01_117</v>
          </cell>
          <cell r="Q380" t="str">
            <v>ANO</v>
          </cell>
        </row>
        <row r="381">
          <cell r="A381" t="str">
            <v>1</v>
          </cell>
          <cell r="D381" t="str">
            <v>CLLD_15_01_117</v>
          </cell>
          <cell r="Q381" t="str">
            <v>NE</v>
          </cell>
        </row>
        <row r="382">
          <cell r="A382" t="str">
            <v>2</v>
          </cell>
          <cell r="D382" t="str">
            <v>CLLD_15_01_117</v>
          </cell>
          <cell r="Q382" t="str">
            <v>ANO</v>
          </cell>
        </row>
        <row r="383">
          <cell r="A383" t="str">
            <v>10</v>
          </cell>
          <cell r="D383" t="str">
            <v>CLLD_16_01_022</v>
          </cell>
          <cell r="Q383" t="str">
            <v>ANO</v>
          </cell>
        </row>
        <row r="384">
          <cell r="A384" t="str">
            <v>2</v>
          </cell>
          <cell r="D384" t="str">
            <v>CLLD_15_01_240</v>
          </cell>
          <cell r="Q384" t="str">
            <v>ANO</v>
          </cell>
        </row>
        <row r="385">
          <cell r="A385" t="str">
            <v>2</v>
          </cell>
          <cell r="D385" t="str">
            <v>CLLD_15_01_240</v>
          </cell>
          <cell r="Q385" t="str">
            <v>ANO</v>
          </cell>
        </row>
        <row r="386">
          <cell r="A386" t="str">
            <v>3</v>
          </cell>
          <cell r="D386" t="str">
            <v>CLLD_16_02_014</v>
          </cell>
          <cell r="Q386" t="str">
            <v>ANO</v>
          </cell>
        </row>
        <row r="387">
          <cell r="A387" t="str">
            <v>2</v>
          </cell>
          <cell r="D387" t="str">
            <v>CLLD_15_01_235</v>
          </cell>
          <cell r="Q387" t="str">
            <v>ANO</v>
          </cell>
        </row>
        <row r="388">
          <cell r="A388" t="str">
            <v>1</v>
          </cell>
          <cell r="D388" t="str">
            <v>CLLD_16_01_135</v>
          </cell>
          <cell r="Q388" t="str">
            <v>ANO</v>
          </cell>
        </row>
        <row r="389">
          <cell r="A389" t="str">
            <v>2</v>
          </cell>
          <cell r="D389" t="str">
            <v>CLLD_15_01_235</v>
          </cell>
          <cell r="Q389" t="str">
            <v>ANO</v>
          </cell>
        </row>
        <row r="390">
          <cell r="A390" t="str">
            <v>2</v>
          </cell>
          <cell r="D390" t="str">
            <v>CLLD_15_01_235</v>
          </cell>
          <cell r="Q390" t="str">
            <v>ANO</v>
          </cell>
        </row>
        <row r="391">
          <cell r="A391" t="str">
            <v>2</v>
          </cell>
          <cell r="D391" t="str">
            <v>CLLD_15_01_235</v>
          </cell>
          <cell r="Q391" t="str">
            <v>ANO</v>
          </cell>
        </row>
        <row r="392">
          <cell r="A392" t="str">
            <v>1</v>
          </cell>
          <cell r="D392" t="str">
            <v>CLLD_16_01_137</v>
          </cell>
          <cell r="Q392" t="str">
            <v>ANO</v>
          </cell>
        </row>
        <row r="393">
          <cell r="A393" t="str">
            <v>1</v>
          </cell>
          <cell r="D393" t="str">
            <v>CLLD_16_01_137</v>
          </cell>
          <cell r="Q393" t="str">
            <v>ANO</v>
          </cell>
        </row>
        <row r="394">
          <cell r="A394" t="str">
            <v>2</v>
          </cell>
          <cell r="D394" t="str">
            <v>CLLD_15_01_235</v>
          </cell>
          <cell r="Q394" t="str">
            <v>ANO</v>
          </cell>
        </row>
        <row r="395">
          <cell r="A395" t="str">
            <v>1</v>
          </cell>
          <cell r="D395" t="str">
            <v>CLLD_16_01_137</v>
          </cell>
          <cell r="Q395" t="str">
            <v>ANO</v>
          </cell>
        </row>
        <row r="396">
          <cell r="A396" t="str">
            <v>2</v>
          </cell>
          <cell r="D396" t="str">
            <v>CLLD_16_01_145</v>
          </cell>
          <cell r="Q396" t="str">
            <v>ANO</v>
          </cell>
        </row>
        <row r="397">
          <cell r="A397" t="str">
            <v>1</v>
          </cell>
          <cell r="D397" t="str">
            <v>CLLD_16_01_137</v>
          </cell>
          <cell r="Q397" t="str">
            <v>ANO</v>
          </cell>
        </row>
        <row r="398">
          <cell r="A398" t="str">
            <v>8</v>
          </cell>
          <cell r="D398" t="str">
            <v>CLLD_16_01_022</v>
          </cell>
          <cell r="Q398" t="str">
            <v>ANO</v>
          </cell>
        </row>
        <row r="399">
          <cell r="A399" t="str">
            <v>8</v>
          </cell>
          <cell r="D399" t="str">
            <v>CLLD_16_01_022</v>
          </cell>
          <cell r="Q399" t="str">
            <v>ANO</v>
          </cell>
        </row>
        <row r="400">
          <cell r="A400" t="str">
            <v>5</v>
          </cell>
          <cell r="D400" t="str">
            <v>CLLD_15_01_046</v>
          </cell>
          <cell r="Q400" t="str">
            <v>ANO</v>
          </cell>
        </row>
        <row r="401">
          <cell r="A401" t="str">
            <v>2</v>
          </cell>
          <cell r="D401" t="str">
            <v>CLLD_16_02_004</v>
          </cell>
          <cell r="Q401" t="str">
            <v>ANO</v>
          </cell>
        </row>
        <row r="402">
          <cell r="A402" t="str">
            <v>2</v>
          </cell>
          <cell r="D402" t="str">
            <v>CLLD_16_01_145</v>
          </cell>
          <cell r="Q402" t="str">
            <v>ANO</v>
          </cell>
        </row>
        <row r="403">
          <cell r="A403" t="str">
            <v>3</v>
          </cell>
          <cell r="D403" t="str">
            <v>CLLD_16_01_062</v>
          </cell>
          <cell r="Q403" t="str">
            <v>ANO</v>
          </cell>
        </row>
        <row r="404">
          <cell r="A404" t="str">
            <v>3</v>
          </cell>
          <cell r="D404" t="str">
            <v>CLLD_15_01_050</v>
          </cell>
          <cell r="Q404" t="str">
            <v>ANO</v>
          </cell>
        </row>
        <row r="405">
          <cell r="A405" t="str">
            <v>3</v>
          </cell>
          <cell r="D405" t="str">
            <v>CLLD_16_01_062</v>
          </cell>
          <cell r="Q405" t="str">
            <v>ANO</v>
          </cell>
        </row>
        <row r="406">
          <cell r="A406" t="str">
            <v>2</v>
          </cell>
          <cell r="D406" t="str">
            <v>CLLD_16_02_091</v>
          </cell>
          <cell r="Q406" t="str">
            <v>ANO</v>
          </cell>
        </row>
        <row r="407">
          <cell r="A407" t="str">
            <v>2</v>
          </cell>
          <cell r="D407" t="str">
            <v>CLLD_16_02_091</v>
          </cell>
          <cell r="Q407" t="str">
            <v>ANO</v>
          </cell>
        </row>
        <row r="408">
          <cell r="A408" t="str">
            <v>2</v>
          </cell>
          <cell r="D408" t="str">
            <v>CLLD_15_01_029</v>
          </cell>
          <cell r="Q408" t="str">
            <v>ANO</v>
          </cell>
        </row>
        <row r="409">
          <cell r="A409" t="str">
            <v>5</v>
          </cell>
          <cell r="D409" t="str">
            <v>CLLD_15_01_271</v>
          </cell>
          <cell r="Q409" t="str">
            <v>ANO</v>
          </cell>
        </row>
        <row r="410">
          <cell r="A410" t="str">
            <v>2</v>
          </cell>
          <cell r="D410" t="str">
            <v>CLLD_16_01_145</v>
          </cell>
          <cell r="Q410" t="str">
            <v>ANO</v>
          </cell>
        </row>
        <row r="411">
          <cell r="A411" t="str">
            <v>3</v>
          </cell>
          <cell r="D411" t="str">
            <v>CLLD_15_01_050</v>
          </cell>
          <cell r="Q411" t="str">
            <v>ANO</v>
          </cell>
        </row>
        <row r="412">
          <cell r="A412" t="str">
            <v>2</v>
          </cell>
          <cell r="D412" t="str">
            <v>CLLD_16_01_145</v>
          </cell>
          <cell r="Q412" t="str">
            <v>ANO</v>
          </cell>
        </row>
        <row r="413">
          <cell r="A413" t="str">
            <v>5</v>
          </cell>
          <cell r="D413" t="str">
            <v>CLLD_15_01_271</v>
          </cell>
          <cell r="Q413" t="str">
            <v>ANO</v>
          </cell>
        </row>
        <row r="414">
          <cell r="A414" t="str">
            <v>3</v>
          </cell>
          <cell r="D414" t="str">
            <v>CLLD_15_01_235</v>
          </cell>
          <cell r="Q414" t="str">
            <v>ANO</v>
          </cell>
        </row>
        <row r="415">
          <cell r="A415" t="str">
            <v>7</v>
          </cell>
          <cell r="D415" t="str">
            <v>CLLD_15_01_065</v>
          </cell>
          <cell r="Q415" t="str">
            <v>ANO</v>
          </cell>
        </row>
        <row r="416">
          <cell r="A416" t="str">
            <v>1</v>
          </cell>
          <cell r="D416" t="str">
            <v>CLLD_16_01_089</v>
          </cell>
          <cell r="Q416" t="str">
            <v>ANO</v>
          </cell>
        </row>
        <row r="417">
          <cell r="A417" t="str">
            <v>1</v>
          </cell>
          <cell r="D417" t="str">
            <v>CLLD_16_01_149</v>
          </cell>
          <cell r="Q417" t="str">
            <v>ANO</v>
          </cell>
        </row>
        <row r="418">
          <cell r="A418" t="str">
            <v>1</v>
          </cell>
          <cell r="D418" t="str">
            <v>CLLD_16_01_089</v>
          </cell>
          <cell r="Q418" t="str">
            <v>ANO</v>
          </cell>
        </row>
        <row r="419">
          <cell r="A419" t="str">
            <v>4</v>
          </cell>
          <cell r="D419" t="str">
            <v>CLLD_15_01_036</v>
          </cell>
          <cell r="Q419" t="str">
            <v>ANO</v>
          </cell>
        </row>
        <row r="420">
          <cell r="A420" t="str">
            <v>2</v>
          </cell>
          <cell r="D420" t="str">
            <v>CLLD_16_02_091</v>
          </cell>
          <cell r="Q420" t="str">
            <v>ANO</v>
          </cell>
        </row>
        <row r="421">
          <cell r="A421" t="str">
            <v>6</v>
          </cell>
          <cell r="D421" t="str">
            <v>CLLD_15_01_238</v>
          </cell>
          <cell r="Q421" t="str">
            <v>ANO</v>
          </cell>
        </row>
        <row r="422">
          <cell r="A422" t="str">
            <v>7</v>
          </cell>
          <cell r="D422" t="str">
            <v>CLLD_15_01_065</v>
          </cell>
          <cell r="Q422" t="str">
            <v>ANO</v>
          </cell>
        </row>
        <row r="423">
          <cell r="A423" t="str">
            <v>7</v>
          </cell>
          <cell r="D423" t="str">
            <v>CLLD_15_01_065</v>
          </cell>
          <cell r="Q423" t="str">
            <v>ANO</v>
          </cell>
        </row>
        <row r="424">
          <cell r="A424" t="str">
            <v>2</v>
          </cell>
          <cell r="D424" t="str">
            <v>CLLD_15_01_036</v>
          </cell>
          <cell r="Q424" t="str">
            <v>ANO</v>
          </cell>
        </row>
        <row r="425">
          <cell r="A425" t="str">
            <v>7</v>
          </cell>
          <cell r="D425" t="str">
            <v>CLLD_15_01_065</v>
          </cell>
          <cell r="Q425" t="str">
            <v>ANO</v>
          </cell>
        </row>
        <row r="426">
          <cell r="A426" t="str">
            <v>1</v>
          </cell>
          <cell r="D426" t="str">
            <v>CLLD_16_02_004</v>
          </cell>
          <cell r="Q426" t="str">
            <v>ANO</v>
          </cell>
        </row>
        <row r="427">
          <cell r="A427" t="str">
            <v>3</v>
          </cell>
          <cell r="D427" t="str">
            <v>CLLD_15_01_235</v>
          </cell>
          <cell r="Q427" t="str">
            <v>ANO</v>
          </cell>
        </row>
        <row r="428">
          <cell r="A428" t="str">
            <v>3</v>
          </cell>
          <cell r="D428" t="str">
            <v>CLLD_16_01_145</v>
          </cell>
          <cell r="Q428" t="str">
            <v>ANO</v>
          </cell>
        </row>
        <row r="429">
          <cell r="A429" t="str">
            <v>7</v>
          </cell>
          <cell r="D429" t="str">
            <v>CLLD_15_01_065</v>
          </cell>
          <cell r="Q429" t="str">
            <v>ANO</v>
          </cell>
        </row>
        <row r="430">
          <cell r="A430" t="str">
            <v>7</v>
          </cell>
          <cell r="D430" t="str">
            <v>CLLD_15_01_065</v>
          </cell>
          <cell r="Q430" t="str">
            <v>ANO</v>
          </cell>
        </row>
        <row r="431">
          <cell r="A431" t="str">
            <v>3</v>
          </cell>
          <cell r="D431" t="str">
            <v>CLLD_16_02_014</v>
          </cell>
          <cell r="Q431" t="str">
            <v>ANO</v>
          </cell>
        </row>
        <row r="432">
          <cell r="A432" t="str">
            <v>3</v>
          </cell>
          <cell r="D432" t="str">
            <v>CLLD_15_01_235</v>
          </cell>
          <cell r="Q432" t="str">
            <v>ANO</v>
          </cell>
        </row>
        <row r="433">
          <cell r="A433" t="str">
            <v>5</v>
          </cell>
          <cell r="D433" t="str">
            <v>CLLD_15_01_238</v>
          </cell>
          <cell r="Q433" t="str">
            <v>ANO</v>
          </cell>
        </row>
        <row r="434">
          <cell r="A434" t="str">
            <v>6</v>
          </cell>
          <cell r="D434" t="str">
            <v>CLLD_15_01_271</v>
          </cell>
          <cell r="Q434" t="str">
            <v>ANO</v>
          </cell>
        </row>
        <row r="435">
          <cell r="A435" t="str">
            <v>8</v>
          </cell>
          <cell r="D435" t="str">
            <v>CLLD_15_01_238</v>
          </cell>
          <cell r="Q435" t="str">
            <v>ANO</v>
          </cell>
        </row>
        <row r="436">
          <cell r="A436" t="str">
            <v>3</v>
          </cell>
          <cell r="D436" t="str">
            <v>CLLD_16_01_145</v>
          </cell>
          <cell r="Q436" t="str">
            <v>NE</v>
          </cell>
        </row>
        <row r="437">
          <cell r="A437" t="str">
            <v>3</v>
          </cell>
          <cell r="D437" t="str">
            <v>CLLD_15_01_235</v>
          </cell>
          <cell r="Q437" t="str">
            <v>ANO</v>
          </cell>
        </row>
        <row r="438">
          <cell r="A438" t="str">
            <v>2</v>
          </cell>
          <cell r="D438" t="str">
            <v>CLLD_15_01_036</v>
          </cell>
          <cell r="Q438" t="str">
            <v>ANO</v>
          </cell>
        </row>
        <row r="439">
          <cell r="A439" t="str">
            <v>1</v>
          </cell>
          <cell r="D439" t="str">
            <v>CLLD_15_01_036</v>
          </cell>
          <cell r="Q439" t="str">
            <v>ANO</v>
          </cell>
        </row>
        <row r="440">
          <cell r="A440" t="str">
            <v>2</v>
          </cell>
          <cell r="D440" t="str">
            <v>CLLD_16_01_114</v>
          </cell>
          <cell r="Q440" t="str">
            <v>ANO</v>
          </cell>
        </row>
        <row r="441">
          <cell r="A441" t="str">
            <v>2</v>
          </cell>
          <cell r="D441" t="str">
            <v>CLLD_16_02_004</v>
          </cell>
          <cell r="Q441" t="str">
            <v>ANO</v>
          </cell>
        </row>
        <row r="442">
          <cell r="A442" t="str">
            <v>3</v>
          </cell>
          <cell r="D442" t="str">
            <v>CLLD_16_01_028</v>
          </cell>
          <cell r="Q442" t="str">
            <v>ANO</v>
          </cell>
        </row>
        <row r="443">
          <cell r="A443" t="str">
            <v>4</v>
          </cell>
          <cell r="D443" t="str">
            <v>CLLD_16_01_028</v>
          </cell>
          <cell r="Q443" t="str">
            <v>ANO</v>
          </cell>
        </row>
        <row r="444">
          <cell r="A444" t="str">
            <v>3</v>
          </cell>
          <cell r="D444" t="str">
            <v>CLLD_15_01_036</v>
          </cell>
          <cell r="Q444" t="str">
            <v>ANO</v>
          </cell>
        </row>
        <row r="445">
          <cell r="A445" t="str">
            <v>2</v>
          </cell>
          <cell r="D445" t="str">
            <v>CLLD_15_01_036</v>
          </cell>
          <cell r="Q445" t="str">
            <v>ANO</v>
          </cell>
        </row>
        <row r="446">
          <cell r="A446" t="str">
            <v>1</v>
          </cell>
          <cell r="D446" t="str">
            <v>CLLD_15_01_036</v>
          </cell>
          <cell r="Q446" t="str">
            <v>ANO</v>
          </cell>
        </row>
        <row r="447">
          <cell r="A447" t="str">
            <v>3</v>
          </cell>
          <cell r="D447" t="str">
            <v>CLLD_15_01_036</v>
          </cell>
          <cell r="Q447" t="str">
            <v>ANO</v>
          </cell>
        </row>
        <row r="448">
          <cell r="A448" t="str">
            <v>1</v>
          </cell>
          <cell r="D448" t="str">
            <v>CLLD_15_01_036</v>
          </cell>
          <cell r="Q448" t="str">
            <v>ANO</v>
          </cell>
        </row>
        <row r="449">
          <cell r="A449" t="str">
            <v>6</v>
          </cell>
          <cell r="D449" t="str">
            <v>CLLD_15_01_238</v>
          </cell>
          <cell r="Q449" t="str">
            <v>ANO</v>
          </cell>
        </row>
        <row r="450">
          <cell r="A450" t="str">
            <v>1</v>
          </cell>
          <cell r="D450" t="str">
            <v>CLLD_15_01_261</v>
          </cell>
          <cell r="Q450" t="str">
            <v>ANO</v>
          </cell>
        </row>
        <row r="451">
          <cell r="A451" t="str">
            <v>1</v>
          </cell>
          <cell r="D451" t="str">
            <v>CLLD_15_01_261</v>
          </cell>
          <cell r="Q451" t="str">
            <v>ANO</v>
          </cell>
        </row>
        <row r="452">
          <cell r="A452" t="str">
            <v>5</v>
          </cell>
          <cell r="D452" t="str">
            <v>CLLD_15_01_238</v>
          </cell>
          <cell r="Q452" t="str">
            <v>ANO</v>
          </cell>
        </row>
        <row r="453">
          <cell r="A453" t="str">
            <v>5</v>
          </cell>
          <cell r="D453" t="str">
            <v>CLLD_15_01_046</v>
          </cell>
          <cell r="Q453" t="str">
            <v>ANO</v>
          </cell>
        </row>
        <row r="454">
          <cell r="A454" t="str">
            <v>1</v>
          </cell>
          <cell r="D454" t="str">
            <v>CLLD_16_01_052</v>
          </cell>
          <cell r="Q454" t="str">
            <v>ANO</v>
          </cell>
        </row>
        <row r="455">
          <cell r="A455" t="str">
            <v>3</v>
          </cell>
          <cell r="D455" t="str">
            <v>CLLD_16_01_145</v>
          </cell>
          <cell r="Q455" t="str">
            <v>NE</v>
          </cell>
        </row>
        <row r="456">
          <cell r="A456" t="str">
            <v>2</v>
          </cell>
          <cell r="D456" t="str">
            <v>CLLD_16_01_156</v>
          </cell>
          <cell r="Q456" t="str">
            <v>ANO</v>
          </cell>
        </row>
        <row r="457">
          <cell r="A457" t="str">
            <v>4</v>
          </cell>
          <cell r="D457" t="str">
            <v>CLLD_16_01_062</v>
          </cell>
          <cell r="Q457" t="str">
            <v>ANO</v>
          </cell>
        </row>
        <row r="458">
          <cell r="A458" t="str">
            <v>3</v>
          </cell>
          <cell r="D458" t="str">
            <v>CLLD_15_01_266</v>
          </cell>
          <cell r="Q458" t="str">
            <v>NE</v>
          </cell>
        </row>
        <row r="459">
          <cell r="A459" t="str">
            <v>1</v>
          </cell>
          <cell r="D459" t="str">
            <v>CLLD_16_01_135</v>
          </cell>
          <cell r="Q459" t="str">
            <v>ANO</v>
          </cell>
        </row>
        <row r="460">
          <cell r="A460" t="str">
            <v>3</v>
          </cell>
          <cell r="D460" t="str">
            <v>CLLD_15_01_266</v>
          </cell>
          <cell r="Q460" t="str">
            <v>ANO</v>
          </cell>
        </row>
        <row r="461">
          <cell r="A461" t="str">
            <v>3</v>
          </cell>
          <cell r="D461" t="str">
            <v>CLLD_15_01_266</v>
          </cell>
          <cell r="Q461" t="str">
            <v>ANO</v>
          </cell>
        </row>
        <row r="462">
          <cell r="A462" t="str">
            <v>4</v>
          </cell>
          <cell r="D462" t="str">
            <v>CLLD_15_01_114</v>
          </cell>
          <cell r="Q462" t="str">
            <v>ANO</v>
          </cell>
        </row>
        <row r="463">
          <cell r="A463" t="str">
            <v>3</v>
          </cell>
          <cell r="D463" t="str">
            <v>CLLD_16_02_014</v>
          </cell>
          <cell r="Q463" t="str">
            <v>ANO</v>
          </cell>
        </row>
        <row r="464">
          <cell r="A464" t="str">
            <v>3</v>
          </cell>
          <cell r="D464" t="str">
            <v>CLLD_15_01_266</v>
          </cell>
          <cell r="Q464" t="str">
            <v>ANO</v>
          </cell>
        </row>
        <row r="465">
          <cell r="A465" t="str">
            <v>1</v>
          </cell>
          <cell r="D465" t="str">
            <v>CLLD_16_01_156</v>
          </cell>
          <cell r="Q465" t="str">
            <v>ANO</v>
          </cell>
        </row>
        <row r="466">
          <cell r="A466" t="str">
            <v>1</v>
          </cell>
          <cell r="D466" t="str">
            <v>CLLD_16_01_089</v>
          </cell>
          <cell r="Q466" t="str">
            <v>ANO</v>
          </cell>
        </row>
        <row r="467">
          <cell r="A467" t="str">
            <v>3</v>
          </cell>
          <cell r="D467" t="str">
            <v>CLLD_15_01_266</v>
          </cell>
          <cell r="Q467" t="str">
            <v>NE</v>
          </cell>
        </row>
        <row r="468">
          <cell r="A468" t="str">
            <v>1</v>
          </cell>
          <cell r="D468" t="str">
            <v>CLLD_16_01_156</v>
          </cell>
          <cell r="Q468" t="str">
            <v>ANO</v>
          </cell>
        </row>
        <row r="469">
          <cell r="A469" t="str">
            <v>1</v>
          </cell>
          <cell r="D469" t="str">
            <v>CLLD_16_01_156</v>
          </cell>
          <cell r="Q469" t="str">
            <v>ANO</v>
          </cell>
        </row>
        <row r="470">
          <cell r="A470" t="str">
            <v>1</v>
          </cell>
          <cell r="D470" t="str">
            <v>CLLD_16_01_156</v>
          </cell>
          <cell r="Q470" t="str">
            <v>ANO</v>
          </cell>
        </row>
        <row r="471">
          <cell r="A471" t="str">
            <v>3</v>
          </cell>
          <cell r="D471" t="str">
            <v>CLLD_16_02_014</v>
          </cell>
          <cell r="Q471" t="str">
            <v>ANO</v>
          </cell>
        </row>
        <row r="472">
          <cell r="A472" t="str">
            <v>3</v>
          </cell>
          <cell r="D472" t="str">
            <v>CLLD_16_02_014</v>
          </cell>
          <cell r="Q472" t="str">
            <v>ANO</v>
          </cell>
        </row>
        <row r="473">
          <cell r="A473" t="str">
            <v>1</v>
          </cell>
          <cell r="D473" t="str">
            <v>CLLD_16_01_156</v>
          </cell>
          <cell r="Q473" t="str">
            <v>ANO</v>
          </cell>
        </row>
        <row r="474">
          <cell r="A474" t="str">
            <v>1</v>
          </cell>
          <cell r="D474" t="str">
            <v>CLLD_16_02_057</v>
          </cell>
          <cell r="Q474" t="str">
            <v>ANO</v>
          </cell>
        </row>
        <row r="475">
          <cell r="A475" t="str">
            <v>1</v>
          </cell>
          <cell r="D475" t="str">
            <v>CLLD_16_01_156</v>
          </cell>
          <cell r="Q475" t="str">
            <v>ANO</v>
          </cell>
        </row>
        <row r="476">
          <cell r="A476" t="str">
            <v>1</v>
          </cell>
          <cell r="D476" t="str">
            <v>CLLD_16_01_149</v>
          </cell>
          <cell r="Q476" t="str">
            <v>ANO</v>
          </cell>
        </row>
        <row r="477">
          <cell r="A477" t="str">
            <v>5</v>
          </cell>
          <cell r="D477" t="str">
            <v>CLLD_15_01_046</v>
          </cell>
          <cell r="Q477" t="str">
            <v>NE</v>
          </cell>
        </row>
        <row r="478">
          <cell r="A478" t="str">
            <v>5</v>
          </cell>
          <cell r="D478" t="str">
            <v>CLLD_15_01_046</v>
          </cell>
          <cell r="Q478" t="str">
            <v>ANO</v>
          </cell>
        </row>
        <row r="479">
          <cell r="A479" t="str">
            <v>1</v>
          </cell>
          <cell r="D479" t="str">
            <v>CLLD_15_01_259</v>
          </cell>
          <cell r="Q479" t="str">
            <v>NE</v>
          </cell>
        </row>
        <row r="480">
          <cell r="A480" t="str">
            <v>1</v>
          </cell>
          <cell r="D480" t="str">
            <v>CLLD_15_01_259</v>
          </cell>
          <cell r="Q480" t="str">
            <v>NE</v>
          </cell>
        </row>
        <row r="481">
          <cell r="A481" t="str">
            <v>4</v>
          </cell>
          <cell r="D481" t="str">
            <v>CLLD_15_01_036</v>
          </cell>
          <cell r="Q481" t="str">
            <v>ANO</v>
          </cell>
        </row>
        <row r="482">
          <cell r="A482" t="str">
            <v>1</v>
          </cell>
          <cell r="D482" t="str">
            <v>CLLD_15_01_259</v>
          </cell>
          <cell r="Q482" t="str">
            <v>ANO</v>
          </cell>
        </row>
        <row r="483">
          <cell r="A483" t="str">
            <v>1</v>
          </cell>
          <cell r="D483" t="str">
            <v>CLLD_15_01_259</v>
          </cell>
          <cell r="Q483" t="str">
            <v>ANO</v>
          </cell>
        </row>
        <row r="484">
          <cell r="A484" t="str">
            <v>1</v>
          </cell>
          <cell r="D484" t="str">
            <v>CLLD_15_01_259</v>
          </cell>
          <cell r="Q484" t="str">
            <v>ANO</v>
          </cell>
        </row>
        <row r="485">
          <cell r="A485" t="str">
            <v>1</v>
          </cell>
          <cell r="D485" t="str">
            <v>CLLD_16_02_057</v>
          </cell>
          <cell r="Q485" t="str">
            <v>ANO</v>
          </cell>
        </row>
        <row r="486">
          <cell r="A486" t="str">
            <v>1</v>
          </cell>
          <cell r="D486" t="str">
            <v>CLLD_16_01_060</v>
          </cell>
          <cell r="Q486" t="str">
            <v>ANO</v>
          </cell>
        </row>
        <row r="487">
          <cell r="A487" t="str">
            <v>2</v>
          </cell>
          <cell r="D487" t="str">
            <v>CLLD_16_01_170</v>
          </cell>
          <cell r="Q487" t="str">
            <v>ANO</v>
          </cell>
        </row>
        <row r="488">
          <cell r="A488" t="str">
            <v>2</v>
          </cell>
          <cell r="D488" t="str">
            <v>CLLD_16_02_004</v>
          </cell>
          <cell r="Q488" t="str">
            <v>ANO</v>
          </cell>
        </row>
        <row r="489">
          <cell r="A489" t="str">
            <v>5</v>
          </cell>
          <cell r="D489" t="str">
            <v>CLLD_15_01_088</v>
          </cell>
          <cell r="Q489" t="str">
            <v>ANO</v>
          </cell>
        </row>
        <row r="490">
          <cell r="A490" t="str">
            <v>5</v>
          </cell>
          <cell r="D490" t="str">
            <v>CLLD_16_01_135</v>
          </cell>
          <cell r="Q490" t="str">
            <v>ANO</v>
          </cell>
        </row>
        <row r="491">
          <cell r="A491" t="str">
            <v>1</v>
          </cell>
          <cell r="D491" t="str">
            <v>CLLD_16_01_170</v>
          </cell>
          <cell r="Q491" t="str">
            <v>ANO</v>
          </cell>
        </row>
        <row r="492">
          <cell r="A492" t="str">
            <v>1</v>
          </cell>
          <cell r="D492" t="str">
            <v>CLLD_16_02_004</v>
          </cell>
          <cell r="Q492" t="str">
            <v>ANO</v>
          </cell>
        </row>
        <row r="493">
          <cell r="A493" t="str">
            <v>3</v>
          </cell>
          <cell r="D493" t="str">
            <v>CLLD_16_02_004</v>
          </cell>
          <cell r="Q493" t="str">
            <v>ANO</v>
          </cell>
        </row>
        <row r="494">
          <cell r="A494" t="str">
            <v>1</v>
          </cell>
          <cell r="D494" t="str">
            <v>CLLD_16_01_170</v>
          </cell>
          <cell r="Q494" t="str">
            <v>ANO</v>
          </cell>
        </row>
        <row r="495">
          <cell r="A495" t="str">
            <v>1</v>
          </cell>
          <cell r="D495" t="str">
            <v>CLLD_16_01_170</v>
          </cell>
          <cell r="Q495" t="str">
            <v>ANO</v>
          </cell>
        </row>
        <row r="496">
          <cell r="A496" t="str">
            <v>1</v>
          </cell>
          <cell r="D496" t="str">
            <v>CLLD_16_01_135</v>
          </cell>
          <cell r="Q496" t="str">
            <v>ANO</v>
          </cell>
        </row>
        <row r="497">
          <cell r="A497" t="str">
            <v>1</v>
          </cell>
          <cell r="D497" t="str">
            <v>CLLD_16_02_057</v>
          </cell>
          <cell r="Q497" t="str">
            <v>ANO</v>
          </cell>
        </row>
        <row r="498">
          <cell r="A498" t="str">
            <v>5</v>
          </cell>
          <cell r="D498" t="str">
            <v>CLLD_15_01_088</v>
          </cell>
          <cell r="Q498" t="str">
            <v>ANO</v>
          </cell>
        </row>
        <row r="499">
          <cell r="A499" t="str">
            <v>5</v>
          </cell>
          <cell r="D499" t="str">
            <v>CLLD_15_01_088</v>
          </cell>
          <cell r="Q499" t="str">
            <v>ANO</v>
          </cell>
        </row>
        <row r="500">
          <cell r="A500" t="str">
            <v>1</v>
          </cell>
          <cell r="D500" t="str">
            <v>CLLD_16_02_057</v>
          </cell>
          <cell r="Q500" t="str">
            <v>ANO</v>
          </cell>
        </row>
        <row r="501">
          <cell r="A501" t="str">
            <v>1</v>
          </cell>
          <cell r="D501" t="str">
            <v>CLLD_16_02_057</v>
          </cell>
          <cell r="Q501" t="str">
            <v>ANO</v>
          </cell>
        </row>
        <row r="502">
          <cell r="A502" t="str">
            <v>1</v>
          </cell>
          <cell r="D502" t="str">
            <v>CLLD_16_02_057</v>
          </cell>
          <cell r="Q502" t="str">
            <v>ANO</v>
          </cell>
        </row>
        <row r="503">
          <cell r="A503" t="str">
            <v>2</v>
          </cell>
          <cell r="D503" t="str">
            <v>CLLD_16_02_057</v>
          </cell>
          <cell r="Q503" t="str">
            <v>ANO</v>
          </cell>
        </row>
        <row r="504">
          <cell r="A504" t="str">
            <v>1</v>
          </cell>
          <cell r="D504" t="str">
            <v>CLLD_16_02_057</v>
          </cell>
          <cell r="Q504" t="str">
            <v>ANO</v>
          </cell>
        </row>
        <row r="505">
          <cell r="A505" t="str">
            <v>3</v>
          </cell>
          <cell r="D505" t="str">
            <v>CLLD_16_01_089</v>
          </cell>
          <cell r="Q505" t="str">
            <v>ANO</v>
          </cell>
        </row>
        <row r="506">
          <cell r="A506" t="str">
            <v>1</v>
          </cell>
          <cell r="D506" t="str">
            <v>CLLD_16_01_135</v>
          </cell>
          <cell r="Q506" t="str">
            <v>ANO</v>
          </cell>
        </row>
        <row r="507">
          <cell r="A507" t="str">
            <v>1</v>
          </cell>
          <cell r="D507" t="str">
            <v>CLLD_16_01_060</v>
          </cell>
          <cell r="Q507" t="str">
            <v>ANO</v>
          </cell>
        </row>
        <row r="508">
          <cell r="A508" t="str">
            <v>2</v>
          </cell>
          <cell r="D508" t="str">
            <v>CLLD_16_02_057</v>
          </cell>
          <cell r="Q508" t="str">
            <v>ANO</v>
          </cell>
        </row>
        <row r="509">
          <cell r="A509" t="str">
            <v>1</v>
          </cell>
          <cell r="D509" t="str">
            <v>CLLD_16_02_057</v>
          </cell>
          <cell r="Q509" t="str">
            <v>ANO</v>
          </cell>
        </row>
        <row r="510">
          <cell r="A510" t="str">
            <v>1</v>
          </cell>
          <cell r="D510" t="str">
            <v>CLLD_16_02_057</v>
          </cell>
          <cell r="Q510" t="str">
            <v>ANO</v>
          </cell>
        </row>
        <row r="511">
          <cell r="A511" t="str">
            <v>4</v>
          </cell>
          <cell r="D511" t="str">
            <v>CLLD_15_01_071</v>
          </cell>
          <cell r="Q511" t="str">
            <v>ANO</v>
          </cell>
        </row>
        <row r="512">
          <cell r="A512" t="str">
            <v>6</v>
          </cell>
          <cell r="D512" t="str">
            <v>CLLD_15_01_046</v>
          </cell>
          <cell r="Q512" t="str">
            <v>ANO</v>
          </cell>
        </row>
        <row r="513">
          <cell r="A513" t="str">
            <v>2</v>
          </cell>
          <cell r="D513" t="str">
            <v>CLLD_16_02_057</v>
          </cell>
          <cell r="Q513" t="str">
            <v>ANO</v>
          </cell>
        </row>
        <row r="514">
          <cell r="A514" t="str">
            <v>2</v>
          </cell>
          <cell r="D514" t="str">
            <v>CLLD_15_01_029</v>
          </cell>
          <cell r="Q514" t="str">
            <v>ANO</v>
          </cell>
        </row>
        <row r="515">
          <cell r="A515" t="str">
            <v>1</v>
          </cell>
          <cell r="D515" t="str">
            <v>CLLD_16_01_060</v>
          </cell>
          <cell r="Q515" t="str">
            <v>ANO</v>
          </cell>
        </row>
        <row r="516">
          <cell r="A516" t="str">
            <v>1</v>
          </cell>
          <cell r="D516" t="str">
            <v>CLLD_16_01_060</v>
          </cell>
          <cell r="Q516" t="str">
            <v>ANO</v>
          </cell>
        </row>
        <row r="517">
          <cell r="A517" t="str">
            <v>7</v>
          </cell>
          <cell r="D517" t="str">
            <v>CLLD_15_01_086</v>
          </cell>
          <cell r="Q517" t="str">
            <v>ANO</v>
          </cell>
        </row>
        <row r="518">
          <cell r="A518" t="str">
            <v>5</v>
          </cell>
          <cell r="D518" t="str">
            <v>CLLD_15_01_071</v>
          </cell>
          <cell r="Q518" t="str">
            <v>ANO</v>
          </cell>
        </row>
        <row r="519">
          <cell r="A519" t="str">
            <v>1</v>
          </cell>
          <cell r="D519" t="str">
            <v>CLLD_16_01_060</v>
          </cell>
          <cell r="Q519" t="str">
            <v>ANO</v>
          </cell>
        </row>
        <row r="520">
          <cell r="A520" t="str">
            <v>1</v>
          </cell>
          <cell r="D520" t="str">
            <v>CLLD_16_01_057</v>
          </cell>
          <cell r="Q520" t="str">
            <v>ANO</v>
          </cell>
        </row>
        <row r="521">
          <cell r="A521" t="str">
            <v>1</v>
          </cell>
          <cell r="D521" t="str">
            <v>CLLD_16_01_057</v>
          </cell>
          <cell r="Q521" t="str">
            <v>ANO</v>
          </cell>
        </row>
        <row r="522">
          <cell r="A522" t="str">
            <v>2</v>
          </cell>
          <cell r="D522" t="str">
            <v>CLLD_15_01_029</v>
          </cell>
          <cell r="Q522" t="str">
            <v>ANO</v>
          </cell>
        </row>
        <row r="523">
          <cell r="A523" t="str">
            <v>1</v>
          </cell>
          <cell r="D523" t="str">
            <v>CLLD_16_01_047</v>
          </cell>
          <cell r="Q523" t="str">
            <v>ANO</v>
          </cell>
        </row>
        <row r="524">
          <cell r="A524" t="str">
            <v>5</v>
          </cell>
          <cell r="D524" t="str">
            <v>CLLD_16_01_135</v>
          </cell>
          <cell r="Q524" t="str">
            <v>ANO</v>
          </cell>
        </row>
        <row r="525">
          <cell r="A525" t="str">
            <v>2</v>
          </cell>
          <cell r="D525" t="str">
            <v>CLLD_16_01_170</v>
          </cell>
          <cell r="Q525" t="str">
            <v>ANO</v>
          </cell>
        </row>
        <row r="526">
          <cell r="A526" t="str">
            <v>1</v>
          </cell>
          <cell r="D526" t="str">
            <v>CLLD_16_01_170</v>
          </cell>
          <cell r="Q526" t="str">
            <v>ANO</v>
          </cell>
        </row>
        <row r="527">
          <cell r="A527" t="str">
            <v>2</v>
          </cell>
          <cell r="D527" t="str">
            <v>CLLD_16_01_170</v>
          </cell>
          <cell r="Q527" t="str">
            <v>ANO</v>
          </cell>
        </row>
        <row r="528">
          <cell r="A528" t="str">
            <v>1</v>
          </cell>
          <cell r="D528" t="str">
            <v>CLLD_16_01_170</v>
          </cell>
          <cell r="Q528" t="str">
            <v>ANO</v>
          </cell>
        </row>
        <row r="529">
          <cell r="A529" t="str">
            <v>7</v>
          </cell>
          <cell r="D529" t="str">
            <v>CLLD_15_01_089</v>
          </cell>
          <cell r="Q529" t="str">
            <v>ANO</v>
          </cell>
        </row>
        <row r="530">
          <cell r="A530" t="str">
            <v>5</v>
          </cell>
          <cell r="D530" t="str">
            <v>CLLD_16_01_135</v>
          </cell>
          <cell r="Q530" t="str">
            <v>ANO</v>
          </cell>
        </row>
        <row r="531">
          <cell r="A531" t="str">
            <v>1</v>
          </cell>
          <cell r="D531" t="str">
            <v>CLLD_16_01_060</v>
          </cell>
          <cell r="Q531" t="str">
            <v>ANO</v>
          </cell>
        </row>
        <row r="532">
          <cell r="A532" t="str">
            <v>1</v>
          </cell>
          <cell r="D532" t="str">
            <v>CLLD_16_01_060</v>
          </cell>
          <cell r="Q532" t="str">
            <v>NE</v>
          </cell>
        </row>
        <row r="533">
          <cell r="A533" t="str">
            <v>1</v>
          </cell>
          <cell r="D533" t="str">
            <v>CLLD_16_01_060</v>
          </cell>
          <cell r="Q533" t="str">
            <v>ANO</v>
          </cell>
        </row>
        <row r="534">
          <cell r="A534" t="str">
            <v>2</v>
          </cell>
          <cell r="D534" t="str">
            <v>CLLD_16_01_149</v>
          </cell>
          <cell r="Q534" t="str">
            <v>ANO</v>
          </cell>
        </row>
        <row r="535">
          <cell r="A535" t="str">
            <v>2</v>
          </cell>
          <cell r="D535" t="str">
            <v>CLLD_16_01_149</v>
          </cell>
          <cell r="Q535" t="str">
            <v>ANO</v>
          </cell>
        </row>
        <row r="536">
          <cell r="A536" t="str">
            <v>5</v>
          </cell>
          <cell r="D536" t="str">
            <v>CLLD_16_01_135</v>
          </cell>
          <cell r="Q536" t="str">
            <v>ANO</v>
          </cell>
        </row>
        <row r="537">
          <cell r="A537" t="str">
            <v>1</v>
          </cell>
          <cell r="D537" t="str">
            <v>CLLD_16_01_047</v>
          </cell>
          <cell r="Q537" t="str">
            <v>ANO</v>
          </cell>
        </row>
        <row r="538">
          <cell r="A538" t="str">
            <v>2</v>
          </cell>
          <cell r="D538" t="str">
            <v>CLLD_16_01_047</v>
          </cell>
          <cell r="Q538" t="str">
            <v>ANO</v>
          </cell>
        </row>
        <row r="539">
          <cell r="A539" t="str">
            <v>3</v>
          </cell>
          <cell r="D539" t="str">
            <v>CLLD_16_01_053</v>
          </cell>
          <cell r="Q539" t="str">
            <v>ANO</v>
          </cell>
        </row>
        <row r="540">
          <cell r="A540" t="str">
            <v>4</v>
          </cell>
          <cell r="D540" t="str">
            <v>CLLD_16_01_047</v>
          </cell>
          <cell r="Q540" t="str">
            <v>ANO</v>
          </cell>
        </row>
        <row r="541">
          <cell r="A541" t="str">
            <v>3</v>
          </cell>
          <cell r="D541" t="str">
            <v>CLLD_16_01_128</v>
          </cell>
          <cell r="Q541" t="str">
            <v>ANO</v>
          </cell>
        </row>
        <row r="542">
          <cell r="A542" t="str">
            <v>1</v>
          </cell>
          <cell r="D542" t="str">
            <v>CLLD_16_01_100</v>
          </cell>
          <cell r="Q542" t="str">
            <v>ANO</v>
          </cell>
        </row>
        <row r="543">
          <cell r="A543" t="str">
            <v>4</v>
          </cell>
          <cell r="D543" t="str">
            <v>CLLD_16_01_100</v>
          </cell>
          <cell r="Q543" t="str">
            <v>NE</v>
          </cell>
        </row>
        <row r="544">
          <cell r="A544" t="str">
            <v>4</v>
          </cell>
          <cell r="D544" t="str">
            <v>CLLD_16_01_100</v>
          </cell>
          <cell r="Q544" t="str">
            <v>ANO</v>
          </cell>
        </row>
        <row r="545">
          <cell r="A545" t="str">
            <v>5</v>
          </cell>
          <cell r="D545" t="str">
            <v>CLLD_16_01_100</v>
          </cell>
          <cell r="Q545" t="str">
            <v>ANO</v>
          </cell>
        </row>
        <row r="546">
          <cell r="A546" t="str">
            <v>1</v>
          </cell>
          <cell r="D546" t="str">
            <v>CLLD_16_01_089</v>
          </cell>
          <cell r="Q546" t="str">
            <v>ANO</v>
          </cell>
        </row>
        <row r="547">
          <cell r="A547" t="str">
            <v>3</v>
          </cell>
          <cell r="D547" t="str">
            <v>CLLD_16_01_128</v>
          </cell>
          <cell r="Q547" t="str">
            <v>ANO</v>
          </cell>
        </row>
        <row r="548">
          <cell r="A548" t="str">
            <v>2</v>
          </cell>
          <cell r="D548" t="str">
            <v>CLLD_16_01_039</v>
          </cell>
          <cell r="Q548" t="str">
            <v>ANO</v>
          </cell>
        </row>
        <row r="549">
          <cell r="A549" t="str">
            <v>1</v>
          </cell>
          <cell r="D549" t="str">
            <v>CLLD_16_01_128</v>
          </cell>
          <cell r="Q549" t="str">
            <v>ANO</v>
          </cell>
        </row>
        <row r="550">
          <cell r="A550" t="str">
            <v>5</v>
          </cell>
          <cell r="D550" t="str">
            <v>CLLD_16_01_135</v>
          </cell>
          <cell r="Q550" t="str">
            <v>ANO</v>
          </cell>
        </row>
        <row r="551">
          <cell r="A551" t="str">
            <v>1</v>
          </cell>
          <cell r="D551" t="str">
            <v>CLLD_16_01_135</v>
          </cell>
          <cell r="Q551" t="str">
            <v>ANO</v>
          </cell>
        </row>
        <row r="552">
          <cell r="A552" t="str">
            <v>3</v>
          </cell>
          <cell r="D552" t="str">
            <v>CLLD_16_01_135</v>
          </cell>
          <cell r="Q552" t="str">
            <v>ANO</v>
          </cell>
        </row>
        <row r="553">
          <cell r="A553" t="str">
            <v>3</v>
          </cell>
          <cell r="D553" t="str">
            <v>CLLD_16_01_135</v>
          </cell>
          <cell r="Q553" t="str">
            <v>ANO</v>
          </cell>
        </row>
        <row r="554">
          <cell r="A554" t="str">
            <v>2</v>
          </cell>
          <cell r="D554" t="str">
            <v>CLLD_16_01_128</v>
          </cell>
          <cell r="Q554" t="str">
            <v>ANO</v>
          </cell>
        </row>
        <row r="555">
          <cell r="A555" t="str">
            <v>2</v>
          </cell>
          <cell r="D555" t="str">
            <v>CLLD_15_01_279</v>
          </cell>
          <cell r="Q555" t="str">
            <v>ANO</v>
          </cell>
        </row>
        <row r="556">
          <cell r="A556" t="str">
            <v>2</v>
          </cell>
          <cell r="D556" t="str">
            <v>CLLD_16_01_089</v>
          </cell>
          <cell r="Q556" t="str">
            <v>ANO</v>
          </cell>
        </row>
        <row r="557">
          <cell r="A557" t="str">
            <v>1</v>
          </cell>
          <cell r="D557" t="str">
            <v>CLLD_16_01_092</v>
          </cell>
          <cell r="Q557" t="str">
            <v>ANO</v>
          </cell>
        </row>
        <row r="558">
          <cell r="A558" t="str">
            <v>2</v>
          </cell>
          <cell r="D558" t="str">
            <v>CLLD_15_01_279</v>
          </cell>
          <cell r="Q558" t="str">
            <v>ANO</v>
          </cell>
        </row>
        <row r="559">
          <cell r="A559" t="str">
            <v>2</v>
          </cell>
          <cell r="D559" t="str">
            <v>CLLD_16_01_170</v>
          </cell>
          <cell r="Q559" t="str">
            <v>ANO</v>
          </cell>
        </row>
        <row r="560">
          <cell r="A560" t="str">
            <v>3</v>
          </cell>
          <cell r="D560" t="str">
            <v>CLLD_16_01_114</v>
          </cell>
          <cell r="Q560" t="str">
            <v>ANO</v>
          </cell>
        </row>
        <row r="561">
          <cell r="A561" t="str">
            <v>3</v>
          </cell>
          <cell r="D561" t="str">
            <v>CLLD_16_01_114</v>
          </cell>
          <cell r="Q561" t="str">
            <v>ANO</v>
          </cell>
        </row>
        <row r="562">
          <cell r="A562" t="str">
            <v>1</v>
          </cell>
          <cell r="D562" t="str">
            <v>CLLD_16_01_128</v>
          </cell>
          <cell r="Q562" t="str">
            <v>ANO</v>
          </cell>
        </row>
        <row r="563">
          <cell r="A563" t="str">
            <v>1</v>
          </cell>
          <cell r="D563" t="str">
            <v>CLLD_16_01_128</v>
          </cell>
          <cell r="Q563" t="str">
            <v>ANO</v>
          </cell>
        </row>
        <row r="564">
          <cell r="A564" t="str">
            <v>2</v>
          </cell>
          <cell r="D564" t="str">
            <v>CLLD_16_01_128</v>
          </cell>
          <cell r="Q564" t="str">
            <v>ANO</v>
          </cell>
        </row>
        <row r="565">
          <cell r="A565" t="str">
            <v>3</v>
          </cell>
          <cell r="D565" t="str">
            <v>CLLD_16_01_114</v>
          </cell>
          <cell r="Q565" t="str">
            <v>ANO</v>
          </cell>
        </row>
        <row r="566">
          <cell r="A566" t="str">
            <v>2</v>
          </cell>
          <cell r="D566" t="str">
            <v>CLLD_16_01_170</v>
          </cell>
          <cell r="Q566" t="str">
            <v>ANO</v>
          </cell>
        </row>
        <row r="567">
          <cell r="A567" t="str">
            <v>6</v>
          </cell>
          <cell r="D567" t="str">
            <v>CLLD_15_01_114</v>
          </cell>
          <cell r="Q567" t="str">
            <v>ANO</v>
          </cell>
        </row>
        <row r="568">
          <cell r="A568" t="str">
            <v>2</v>
          </cell>
          <cell r="D568" t="str">
            <v>CLLD_15_01_279</v>
          </cell>
          <cell r="Q568" t="str">
            <v>ANO</v>
          </cell>
        </row>
        <row r="569">
          <cell r="A569" t="str">
            <v>1</v>
          </cell>
          <cell r="D569" t="str">
            <v>CLLD_15_01_279</v>
          </cell>
          <cell r="Q569" t="str">
            <v>ANO</v>
          </cell>
        </row>
        <row r="570">
          <cell r="A570" t="str">
            <v>6</v>
          </cell>
          <cell r="D570" t="str">
            <v>CLLD_15_01_114</v>
          </cell>
          <cell r="Q570" t="str">
            <v>ANO</v>
          </cell>
        </row>
        <row r="571">
          <cell r="A571" t="str">
            <v>2</v>
          </cell>
          <cell r="D571" t="str">
            <v>CLLD_16_01_089</v>
          </cell>
          <cell r="Q571" t="str">
            <v>ANO</v>
          </cell>
        </row>
        <row r="572">
          <cell r="A572" t="str">
            <v>6</v>
          </cell>
          <cell r="D572" t="str">
            <v>CLLD_15_01_114</v>
          </cell>
          <cell r="Q572" t="str">
            <v>ANO</v>
          </cell>
        </row>
        <row r="573">
          <cell r="A573" t="str">
            <v>6</v>
          </cell>
          <cell r="D573" t="str">
            <v>CLLD_15_01_114</v>
          </cell>
          <cell r="Q573" t="str">
            <v>ANO</v>
          </cell>
        </row>
        <row r="574">
          <cell r="A574" t="str">
            <v>2</v>
          </cell>
          <cell r="D574" t="str">
            <v>CLLD_15_01_279</v>
          </cell>
          <cell r="Q574" t="str">
            <v>ANO</v>
          </cell>
        </row>
        <row r="575">
          <cell r="A575" t="str">
            <v>1</v>
          </cell>
          <cell r="D575" t="str">
            <v>CLLD_15_01_279</v>
          </cell>
          <cell r="Q575" t="str">
            <v>ANO</v>
          </cell>
        </row>
        <row r="576">
          <cell r="A576" t="str">
            <v>1</v>
          </cell>
          <cell r="D576" t="str">
            <v>CLLD_15_01_279</v>
          </cell>
          <cell r="Q576" t="str">
            <v>ANO</v>
          </cell>
        </row>
        <row r="577">
          <cell r="A577" t="str">
            <v>1</v>
          </cell>
          <cell r="D577" t="str">
            <v>CLLD_15_01_279</v>
          </cell>
          <cell r="Q577" t="str">
            <v>ANO</v>
          </cell>
        </row>
        <row r="578">
          <cell r="A578" t="str">
            <v>1</v>
          </cell>
          <cell r="D578" t="str">
            <v>CLLD_15_01_279</v>
          </cell>
          <cell r="Q578" t="str">
            <v>ANO</v>
          </cell>
        </row>
        <row r="579">
          <cell r="A579" t="str">
            <v>2</v>
          </cell>
          <cell r="D579" t="str">
            <v>CLLD_15_01_279</v>
          </cell>
          <cell r="Q579" t="str">
            <v>ANO</v>
          </cell>
        </row>
        <row r="580">
          <cell r="A580" t="str">
            <v>2</v>
          </cell>
          <cell r="D580" t="str">
            <v>CLLD_15_01_279</v>
          </cell>
          <cell r="Q580" t="str">
            <v>ANO</v>
          </cell>
        </row>
        <row r="581">
          <cell r="A581" t="str">
            <v>1</v>
          </cell>
          <cell r="D581" t="str">
            <v>CLLD_15_01_279</v>
          </cell>
          <cell r="Q581" t="str">
            <v>ANO</v>
          </cell>
        </row>
        <row r="582">
          <cell r="A582" t="str">
            <v>2</v>
          </cell>
          <cell r="D582" t="str">
            <v>CLLD_15_01_279</v>
          </cell>
          <cell r="Q582" t="str">
            <v>ANO</v>
          </cell>
        </row>
        <row r="583">
          <cell r="A583" t="str">
            <v>3</v>
          </cell>
          <cell r="D583" t="str">
            <v>CLLD_15_01_279</v>
          </cell>
          <cell r="Q583" t="str">
            <v>ANO</v>
          </cell>
        </row>
        <row r="584">
          <cell r="A584" t="str">
            <v>1</v>
          </cell>
          <cell r="D584" t="str">
            <v>CLLD_16_01_053</v>
          </cell>
          <cell r="Q584" t="str">
            <v>ANO</v>
          </cell>
        </row>
        <row r="585">
          <cell r="A585" t="str">
            <v>1</v>
          </cell>
          <cell r="D585" t="str">
            <v>CLLD_16_01_127</v>
          </cell>
          <cell r="Q585" t="str">
            <v>ANO</v>
          </cell>
        </row>
        <row r="586">
          <cell r="A586" t="str">
            <v>7</v>
          </cell>
          <cell r="D586" t="str">
            <v>CLLD_16_01_021</v>
          </cell>
          <cell r="Q586" t="str">
            <v>NE</v>
          </cell>
        </row>
        <row r="587">
          <cell r="A587" t="str">
            <v>8</v>
          </cell>
          <cell r="D587" t="str">
            <v>CLLD_16_01_021</v>
          </cell>
          <cell r="Q587" t="str">
            <v>NE</v>
          </cell>
        </row>
        <row r="588">
          <cell r="A588" t="str">
            <v>3</v>
          </cell>
          <cell r="D588" t="str">
            <v>CLLD_15_01_279</v>
          </cell>
          <cell r="Q588" t="str">
            <v>ANO</v>
          </cell>
        </row>
        <row r="589">
          <cell r="A589" t="str">
            <v>3</v>
          </cell>
          <cell r="D589" t="str">
            <v>CLLD_15_01_279</v>
          </cell>
          <cell r="Q589" t="str">
            <v>ANO</v>
          </cell>
        </row>
        <row r="590">
          <cell r="A590" t="str">
            <v>8</v>
          </cell>
          <cell r="D590" t="str">
            <v>CLLD_16_01_021</v>
          </cell>
          <cell r="Q590" t="str">
            <v>ANO</v>
          </cell>
        </row>
        <row r="591">
          <cell r="A591" t="str">
            <v>7</v>
          </cell>
          <cell r="D591" t="str">
            <v>CLLD_16_01_021</v>
          </cell>
          <cell r="Q591" t="str">
            <v>ANO</v>
          </cell>
        </row>
        <row r="592">
          <cell r="A592" t="str">
            <v>7</v>
          </cell>
          <cell r="D592" t="str">
            <v>CLLD_16_01_021</v>
          </cell>
          <cell r="Q592" t="str">
            <v>ANO</v>
          </cell>
        </row>
        <row r="593">
          <cell r="A593" t="str">
            <v>4</v>
          </cell>
          <cell r="D593" t="str">
            <v>CLLD_16_01_053</v>
          </cell>
          <cell r="Q593" t="str">
            <v>ANO</v>
          </cell>
        </row>
        <row r="594">
          <cell r="A594" t="str">
            <v>3</v>
          </cell>
          <cell r="D594" t="str">
            <v>CLLD_15_01_114</v>
          </cell>
          <cell r="Q594" t="str">
            <v>ANO</v>
          </cell>
        </row>
        <row r="595">
          <cell r="A595" t="str">
            <v>3</v>
          </cell>
          <cell r="D595" t="str">
            <v>CLLD_15_01_279</v>
          </cell>
          <cell r="Q595" t="str">
            <v>ANO</v>
          </cell>
        </row>
        <row r="596">
          <cell r="A596" t="str">
            <v>3</v>
          </cell>
          <cell r="D596" t="str">
            <v>CLLD_15_01_279</v>
          </cell>
          <cell r="Q596" t="str">
            <v>ANO</v>
          </cell>
        </row>
        <row r="597">
          <cell r="A597" t="str">
            <v>2</v>
          </cell>
          <cell r="D597" t="str">
            <v>CLLD_16_01_149</v>
          </cell>
          <cell r="Q597" t="str">
            <v>ANO</v>
          </cell>
        </row>
        <row r="598">
          <cell r="A598" t="str">
            <v>2</v>
          </cell>
          <cell r="D598" t="str">
            <v>CLLD_16_01_149</v>
          </cell>
          <cell r="Q598" t="str">
            <v>ANO</v>
          </cell>
        </row>
        <row r="599">
          <cell r="A599" t="str">
            <v>2</v>
          </cell>
          <cell r="D599" t="str">
            <v>CLLD_16_01_039</v>
          </cell>
          <cell r="Q599" t="str">
            <v>ANO</v>
          </cell>
        </row>
        <row r="600">
          <cell r="A600" t="str">
            <v>4</v>
          </cell>
          <cell r="D600" t="str">
            <v>CLLD_16_01_127</v>
          </cell>
          <cell r="Q600" t="str">
            <v>ANO</v>
          </cell>
        </row>
        <row r="601">
          <cell r="A601" t="str">
            <v>2</v>
          </cell>
          <cell r="D601" t="str">
            <v>CLLD_16_01_053</v>
          </cell>
          <cell r="Q601" t="str">
            <v>NE</v>
          </cell>
        </row>
        <row r="602">
          <cell r="A602" t="str">
            <v>4</v>
          </cell>
          <cell r="D602" t="str">
            <v>CLLD_16_01_053</v>
          </cell>
          <cell r="Q602" t="str">
            <v>ANO</v>
          </cell>
        </row>
        <row r="603">
          <cell r="A603" t="str">
            <v>1</v>
          </cell>
          <cell r="D603" t="str">
            <v>CLLD_16_02_110</v>
          </cell>
          <cell r="Q603" t="str">
            <v>ANO</v>
          </cell>
        </row>
        <row r="604">
          <cell r="A604" t="str">
            <v>3</v>
          </cell>
          <cell r="D604" t="str">
            <v>CLLD_15_01_279</v>
          </cell>
          <cell r="Q604" t="str">
            <v>ANO</v>
          </cell>
        </row>
        <row r="605">
          <cell r="A605" t="str">
            <v>5</v>
          </cell>
          <cell r="D605" t="str">
            <v>CLLD_15_01_065</v>
          </cell>
          <cell r="Q605" t="str">
            <v>ANO</v>
          </cell>
        </row>
        <row r="606">
          <cell r="A606" t="str">
            <v>2</v>
          </cell>
          <cell r="D606" t="str">
            <v>CLLD_16_02_110</v>
          </cell>
          <cell r="Q606" t="str">
            <v>ANO</v>
          </cell>
        </row>
        <row r="607">
          <cell r="A607" t="str">
            <v>1</v>
          </cell>
          <cell r="D607" t="str">
            <v>CLLD_16_01_053</v>
          </cell>
          <cell r="Q607" t="str">
            <v>ANO</v>
          </cell>
        </row>
        <row r="608">
          <cell r="A608" t="str">
            <v>4</v>
          </cell>
          <cell r="D608" t="str">
            <v>CLLD_15_01_114</v>
          </cell>
          <cell r="Q608" t="str">
            <v>ANO</v>
          </cell>
        </row>
        <row r="609">
          <cell r="A609" t="str">
            <v>1</v>
          </cell>
          <cell r="D609" t="str">
            <v>CLLD_16_01_131</v>
          </cell>
          <cell r="Q609" t="str">
            <v>ANO</v>
          </cell>
        </row>
        <row r="610">
          <cell r="A610" t="str">
            <v>1</v>
          </cell>
          <cell r="D610" t="str">
            <v>CLLD_16_01_053</v>
          </cell>
          <cell r="Q610" t="str">
            <v>ANO</v>
          </cell>
        </row>
        <row r="611">
          <cell r="A611" t="str">
            <v>4</v>
          </cell>
          <cell r="D611" t="str">
            <v>CLLD_15_01_114</v>
          </cell>
          <cell r="Q611" t="str">
            <v>ANO</v>
          </cell>
        </row>
        <row r="612">
          <cell r="A612" t="str">
            <v>1</v>
          </cell>
          <cell r="D612" t="str">
            <v>CLLD_16_01_053</v>
          </cell>
          <cell r="Q612" t="str">
            <v>ANO</v>
          </cell>
        </row>
        <row r="613">
          <cell r="A613" t="str">
            <v>1</v>
          </cell>
          <cell r="D613" t="str">
            <v>CLLD_16_01_131</v>
          </cell>
          <cell r="Q613" t="str">
            <v>ANO</v>
          </cell>
        </row>
        <row r="614">
          <cell r="A614" t="str">
            <v>1</v>
          </cell>
          <cell r="D614" t="str">
            <v>CLLD_16_01_039</v>
          </cell>
          <cell r="Q614" t="str">
            <v>ANO</v>
          </cell>
        </row>
        <row r="615">
          <cell r="A615" t="str">
            <v>1</v>
          </cell>
          <cell r="D615" t="str">
            <v>CLLD_16_01_039</v>
          </cell>
          <cell r="Q615" t="str">
            <v>ANO</v>
          </cell>
        </row>
        <row r="616">
          <cell r="A616" t="str">
            <v>1</v>
          </cell>
          <cell r="D616" t="str">
            <v>CLLD_16_01_131</v>
          </cell>
          <cell r="Q616" t="str">
            <v>ANO</v>
          </cell>
        </row>
        <row r="617">
          <cell r="A617" t="str">
            <v>5</v>
          </cell>
          <cell r="D617" t="str">
            <v>CLLD_15_01_065</v>
          </cell>
          <cell r="Q617" t="str">
            <v>ANO</v>
          </cell>
        </row>
        <row r="618">
          <cell r="A618" t="str">
            <v>4</v>
          </cell>
          <cell r="D618" t="str">
            <v>CLLD_16_01_127</v>
          </cell>
          <cell r="Q618" t="str">
            <v>ANO</v>
          </cell>
        </row>
        <row r="619">
          <cell r="A619" t="str">
            <v>4</v>
          </cell>
          <cell r="D619" t="str">
            <v>CLLD_16_01_127</v>
          </cell>
          <cell r="Q619" t="str">
            <v>ANO</v>
          </cell>
        </row>
        <row r="620">
          <cell r="A620" t="str">
            <v>4</v>
          </cell>
          <cell r="D620" t="str">
            <v>CLLD_16_01_127</v>
          </cell>
          <cell r="Q620" t="str">
            <v>ANO</v>
          </cell>
        </row>
        <row r="621">
          <cell r="A621" t="str">
            <v>4</v>
          </cell>
          <cell r="D621" t="str">
            <v>CLLD_15_01_114</v>
          </cell>
          <cell r="Q621" t="str">
            <v>ANO</v>
          </cell>
        </row>
        <row r="622">
          <cell r="A622" t="str">
            <v>2</v>
          </cell>
          <cell r="D622" t="str">
            <v>CLLD_16_01_053</v>
          </cell>
          <cell r="Q622" t="str">
            <v>ANO</v>
          </cell>
        </row>
        <row r="623">
          <cell r="A623" t="str">
            <v>5</v>
          </cell>
          <cell r="D623" t="str">
            <v>CLLD_15_01_065</v>
          </cell>
          <cell r="Q623" t="str">
            <v>ANO</v>
          </cell>
        </row>
        <row r="624">
          <cell r="A624" t="str">
            <v>4</v>
          </cell>
          <cell r="D624" t="str">
            <v>CLLD_16_01_127</v>
          </cell>
          <cell r="Q624" t="str">
            <v>ANO</v>
          </cell>
        </row>
        <row r="625">
          <cell r="A625" t="str">
            <v>2</v>
          </cell>
          <cell r="D625" t="str">
            <v>CLLD_16_01_039</v>
          </cell>
          <cell r="Q625" t="str">
            <v>ANO</v>
          </cell>
        </row>
        <row r="626">
          <cell r="A626" t="str">
            <v>1</v>
          </cell>
          <cell r="D626" t="str">
            <v>CLLD_16_01_053</v>
          </cell>
          <cell r="Q626" t="str">
            <v>ANO</v>
          </cell>
        </row>
        <row r="627">
          <cell r="A627" t="str">
            <v>5</v>
          </cell>
          <cell r="D627" t="str">
            <v>CLLD_15_01_065</v>
          </cell>
          <cell r="Q627" t="str">
            <v>ANO</v>
          </cell>
        </row>
        <row r="628">
          <cell r="A628" t="str">
            <v>4</v>
          </cell>
          <cell r="D628" t="str">
            <v>CLLD_15_01_114</v>
          </cell>
          <cell r="Q628" t="str">
            <v>ANO</v>
          </cell>
        </row>
        <row r="629">
          <cell r="A629" t="str">
            <v>1</v>
          </cell>
          <cell r="D629" t="str">
            <v>CLLD_16_01_131</v>
          </cell>
          <cell r="Q629" t="str">
            <v>ANO</v>
          </cell>
        </row>
        <row r="630">
          <cell r="A630" t="str">
            <v>2</v>
          </cell>
          <cell r="D630" t="str">
            <v>CLLD_16_01_170</v>
          </cell>
          <cell r="Q630" t="str">
            <v>ANO</v>
          </cell>
        </row>
        <row r="631">
          <cell r="A631" t="str">
            <v>4</v>
          </cell>
          <cell r="D631" t="str">
            <v>CLLD_15_01_114</v>
          </cell>
          <cell r="Q631" t="str">
            <v>ANO</v>
          </cell>
        </row>
        <row r="632">
          <cell r="A632" t="str">
            <v>5</v>
          </cell>
          <cell r="D632" t="str">
            <v>CLLD_15_01_065</v>
          </cell>
          <cell r="Q632" t="str">
            <v>ANO</v>
          </cell>
        </row>
        <row r="633">
          <cell r="A633" t="str">
            <v>4</v>
          </cell>
          <cell r="D633" t="str">
            <v>CLLD_16_01_127</v>
          </cell>
          <cell r="Q633" t="str">
            <v>ANO</v>
          </cell>
        </row>
        <row r="634">
          <cell r="A634" t="str">
            <v>4</v>
          </cell>
          <cell r="D634" t="str">
            <v>CLLD_16_01_127</v>
          </cell>
          <cell r="Q634" t="str">
            <v>ANO</v>
          </cell>
        </row>
        <row r="635">
          <cell r="A635" t="str">
            <v>4</v>
          </cell>
          <cell r="D635" t="str">
            <v>CLLD_15_01_026</v>
          </cell>
          <cell r="Q635" t="str">
            <v>ANO</v>
          </cell>
        </row>
        <row r="636">
          <cell r="A636" t="str">
            <v>4</v>
          </cell>
          <cell r="D636" t="str">
            <v>CLLD_15_01_114</v>
          </cell>
          <cell r="Q636" t="str">
            <v>ANO</v>
          </cell>
        </row>
        <row r="637">
          <cell r="A637" t="str">
            <v>4</v>
          </cell>
          <cell r="D637" t="str">
            <v>CLLD_15_01_114</v>
          </cell>
          <cell r="Q637" t="str">
            <v>ANO</v>
          </cell>
        </row>
        <row r="638">
          <cell r="A638" t="str">
            <v>4</v>
          </cell>
          <cell r="D638" t="str">
            <v>CLLD_15_01_114</v>
          </cell>
          <cell r="Q638" t="str">
            <v>ANO</v>
          </cell>
        </row>
        <row r="639">
          <cell r="A639" t="str">
            <v>5</v>
          </cell>
          <cell r="D639" t="str">
            <v>CLLD_16_02_106</v>
          </cell>
          <cell r="Q639" t="str">
            <v>ANO</v>
          </cell>
        </row>
        <row r="640">
          <cell r="A640" t="str">
            <v>1</v>
          </cell>
          <cell r="D640" t="str">
            <v>CLLD_16_01_039</v>
          </cell>
          <cell r="Q640" t="str">
            <v>ANO</v>
          </cell>
        </row>
        <row r="641">
          <cell r="A641" t="str">
            <v>1</v>
          </cell>
          <cell r="D641" t="str">
            <v>CLLD_16_01_039</v>
          </cell>
          <cell r="Q641" t="str">
            <v>ANO</v>
          </cell>
        </row>
        <row r="642">
          <cell r="A642" t="str">
            <v>1</v>
          </cell>
          <cell r="D642" t="str">
            <v>CLLD_16_01_039</v>
          </cell>
          <cell r="Q642" t="str">
            <v>ANO</v>
          </cell>
        </row>
        <row r="643">
          <cell r="A643" t="str">
            <v>2</v>
          </cell>
          <cell r="D643" t="str">
            <v>CLLD_16_01_039</v>
          </cell>
          <cell r="Q643" t="str">
            <v>ANO</v>
          </cell>
        </row>
        <row r="644">
          <cell r="A644" t="str">
            <v>4</v>
          </cell>
          <cell r="D644" t="str">
            <v>CLLD_15_01_279</v>
          </cell>
          <cell r="Q644" t="str">
            <v>ANO</v>
          </cell>
        </row>
        <row r="645">
          <cell r="A645" t="str">
            <v>1</v>
          </cell>
          <cell r="D645" t="str">
            <v>CLLD_16_01_039</v>
          </cell>
          <cell r="Q645" t="str">
            <v>ANO</v>
          </cell>
        </row>
        <row r="646">
          <cell r="A646" t="str">
            <v>1</v>
          </cell>
          <cell r="D646" t="str">
            <v>CLLD_15_01_264</v>
          </cell>
          <cell r="Q646" t="str">
            <v>ANO</v>
          </cell>
        </row>
        <row r="647">
          <cell r="A647" t="str">
            <v>3</v>
          </cell>
          <cell r="D647" t="str">
            <v>CLLD_15_01_117</v>
          </cell>
          <cell r="Q647" t="str">
            <v>ANO</v>
          </cell>
        </row>
        <row r="648">
          <cell r="A648" t="str">
            <v>2</v>
          </cell>
          <cell r="D648" t="str">
            <v>CLLD_16_02_106</v>
          </cell>
          <cell r="Q648" t="str">
            <v>ANO</v>
          </cell>
        </row>
        <row r="649">
          <cell r="A649" t="str">
            <v>1</v>
          </cell>
          <cell r="D649" t="str">
            <v>CLLD_15_01_264</v>
          </cell>
          <cell r="Q649" t="str">
            <v>ANO</v>
          </cell>
        </row>
        <row r="650">
          <cell r="A650" t="str">
            <v>2</v>
          </cell>
          <cell r="D650" t="str">
            <v>CLLD_16_01_170</v>
          </cell>
          <cell r="Q650" t="str">
            <v>ANO</v>
          </cell>
        </row>
        <row r="651">
          <cell r="A651" t="str">
            <v>2</v>
          </cell>
          <cell r="D651" t="str">
            <v>CLLD_16_01_039</v>
          </cell>
          <cell r="Q651" t="str">
            <v>ANO</v>
          </cell>
        </row>
        <row r="652">
          <cell r="A652" t="str">
            <v>2</v>
          </cell>
          <cell r="D652" t="str">
            <v>CLLD_16_02_106</v>
          </cell>
          <cell r="Q652" t="str">
            <v>ANO</v>
          </cell>
        </row>
        <row r="653">
          <cell r="A653" t="str">
            <v>1</v>
          </cell>
          <cell r="D653" t="str">
            <v>CLLD_16_01_086</v>
          </cell>
          <cell r="Q653" t="str">
            <v>ANO</v>
          </cell>
        </row>
        <row r="654">
          <cell r="A654" t="str">
            <v>3</v>
          </cell>
          <cell r="D654" t="str">
            <v>CLLD_16_01_149</v>
          </cell>
          <cell r="Q654" t="str">
            <v>ANO</v>
          </cell>
        </row>
        <row r="655">
          <cell r="A655" t="str">
            <v>2</v>
          </cell>
          <cell r="D655" t="str">
            <v>CLLD_16_01_170</v>
          </cell>
          <cell r="Q655" t="str">
            <v>ANO</v>
          </cell>
        </row>
        <row r="656">
          <cell r="A656" t="str">
            <v>2</v>
          </cell>
          <cell r="D656" t="str">
            <v>CLLD_16_01_170</v>
          </cell>
          <cell r="Q656" t="str">
            <v>NE</v>
          </cell>
        </row>
        <row r="657">
          <cell r="A657" t="str">
            <v>1</v>
          </cell>
          <cell r="D657" t="str">
            <v>CLLD_16_01_086</v>
          </cell>
          <cell r="Q657" t="str">
            <v>ANO</v>
          </cell>
        </row>
        <row r="658">
          <cell r="A658" t="str">
            <v>3</v>
          </cell>
          <cell r="D658" t="str">
            <v>CLLD_16_01_149</v>
          </cell>
          <cell r="Q658" t="str">
            <v>ANO</v>
          </cell>
        </row>
        <row r="659">
          <cell r="A659" t="str">
            <v>1</v>
          </cell>
          <cell r="D659" t="str">
            <v>CLLD_16_01_110</v>
          </cell>
          <cell r="Q659" t="str">
            <v>ANO</v>
          </cell>
        </row>
        <row r="660">
          <cell r="A660" t="str">
            <v>7</v>
          </cell>
          <cell r="D660" t="str">
            <v>CLLD_15_01_071</v>
          </cell>
          <cell r="Q660" t="str">
            <v>ANO</v>
          </cell>
        </row>
        <row r="661">
          <cell r="A661" t="str">
            <v>2</v>
          </cell>
          <cell r="D661" t="str">
            <v>CLLD_16_01_039</v>
          </cell>
          <cell r="Q661" t="str">
            <v>ANO</v>
          </cell>
        </row>
        <row r="662">
          <cell r="A662" t="str">
            <v>2</v>
          </cell>
          <cell r="D662" t="str">
            <v>CLLD_16_01_110</v>
          </cell>
          <cell r="Q662" t="str">
            <v>ANO</v>
          </cell>
        </row>
        <row r="663">
          <cell r="A663" t="str">
            <v>2</v>
          </cell>
          <cell r="D663" t="str">
            <v>CLLD_16_01_110</v>
          </cell>
          <cell r="Q663" t="str">
            <v>ANO</v>
          </cell>
        </row>
        <row r="664">
          <cell r="A664" t="str">
            <v>1</v>
          </cell>
          <cell r="D664" t="str">
            <v>CLLD_16_01_110</v>
          </cell>
          <cell r="Q664" t="str">
            <v>ANO</v>
          </cell>
        </row>
        <row r="665">
          <cell r="A665" t="str">
            <v>1</v>
          </cell>
          <cell r="D665" t="str">
            <v>CLLD_16_01_110</v>
          </cell>
          <cell r="Q665" t="str">
            <v>ANO</v>
          </cell>
        </row>
        <row r="666">
          <cell r="A666" t="str">
            <v>4</v>
          </cell>
          <cell r="D666" t="str">
            <v>CLLD_16_02_106</v>
          </cell>
          <cell r="Q666" t="str">
            <v>ANO</v>
          </cell>
        </row>
        <row r="667">
          <cell r="A667" t="str">
            <v>4</v>
          </cell>
          <cell r="D667" t="str">
            <v>CLLD_16_02_106</v>
          </cell>
          <cell r="Q667" t="str">
            <v>ANO</v>
          </cell>
        </row>
        <row r="668">
          <cell r="A668" t="str">
            <v>4</v>
          </cell>
          <cell r="D668" t="str">
            <v>CLLD_15_01_235</v>
          </cell>
          <cell r="Q668" t="str">
            <v>ANO</v>
          </cell>
        </row>
        <row r="669">
          <cell r="A669" t="str">
            <v>5</v>
          </cell>
          <cell r="D669" t="str">
            <v>CLLD_16_02_106</v>
          </cell>
          <cell r="Q669" t="str">
            <v>ANO</v>
          </cell>
        </row>
        <row r="670">
          <cell r="A670" t="str">
            <v>3</v>
          </cell>
          <cell r="D670" t="str">
            <v>CLLD_16_01_149</v>
          </cell>
          <cell r="Q670" t="str">
            <v>ANO</v>
          </cell>
        </row>
        <row r="671">
          <cell r="A671" t="str">
            <v>4</v>
          </cell>
          <cell r="D671" t="str">
            <v>CLLD_16_02_106</v>
          </cell>
          <cell r="Q671" t="str">
            <v>ANO</v>
          </cell>
        </row>
        <row r="672">
          <cell r="A672" t="str">
            <v>1</v>
          </cell>
          <cell r="D672" t="str">
            <v>CLLD_16_01_029</v>
          </cell>
          <cell r="Q672" t="str">
            <v>ANO</v>
          </cell>
        </row>
        <row r="673">
          <cell r="A673" t="str">
            <v>1</v>
          </cell>
          <cell r="D673" t="str">
            <v>CLLD_16_01_029</v>
          </cell>
          <cell r="Q673" t="str">
            <v>ANO</v>
          </cell>
        </row>
        <row r="674">
          <cell r="A674" t="str">
            <v>1</v>
          </cell>
          <cell r="D674" t="str">
            <v>CLLD_16_02_106</v>
          </cell>
          <cell r="Q674" t="str">
            <v>NE</v>
          </cell>
        </row>
        <row r="675">
          <cell r="A675" t="str">
            <v>3</v>
          </cell>
          <cell r="D675" t="str">
            <v>CLLD_15_01_114</v>
          </cell>
          <cell r="Q675" t="str">
            <v>ANO</v>
          </cell>
        </row>
        <row r="676">
          <cell r="A676" t="str">
            <v>2</v>
          </cell>
          <cell r="D676" t="str">
            <v>CLLD_16_02_106</v>
          </cell>
          <cell r="Q676" t="str">
            <v>ANO</v>
          </cell>
        </row>
        <row r="677">
          <cell r="A677" t="str">
            <v>3</v>
          </cell>
          <cell r="D677" t="str">
            <v>CLLD_16_02_106</v>
          </cell>
          <cell r="Q677" t="str">
            <v>NE</v>
          </cell>
        </row>
        <row r="678">
          <cell r="A678" t="str">
            <v>2</v>
          </cell>
          <cell r="D678" t="str">
            <v>CLLD_16_02_106</v>
          </cell>
          <cell r="Q678" t="str">
            <v>ANO</v>
          </cell>
        </row>
        <row r="679">
          <cell r="A679" t="str">
            <v>3</v>
          </cell>
          <cell r="D679" t="str">
            <v>CLLD_15_01_114</v>
          </cell>
          <cell r="Q679" t="str">
            <v>ANO</v>
          </cell>
        </row>
        <row r="680">
          <cell r="A680" t="str">
            <v>3</v>
          </cell>
          <cell r="D680" t="str">
            <v>CLLD_16_01_149</v>
          </cell>
          <cell r="Q680" t="str">
            <v>ANO</v>
          </cell>
        </row>
        <row r="681">
          <cell r="A681" t="str">
            <v>2</v>
          </cell>
          <cell r="D681" t="str">
            <v>CLLD_15_01_264</v>
          </cell>
          <cell r="Q681" t="str">
            <v>ANO</v>
          </cell>
        </row>
        <row r="682">
          <cell r="A682" t="str">
            <v>1</v>
          </cell>
          <cell r="D682" t="str">
            <v>CLLD_16_01_029</v>
          </cell>
          <cell r="Q682" t="str">
            <v>ANO</v>
          </cell>
        </row>
        <row r="683">
          <cell r="A683" t="str">
            <v>1</v>
          </cell>
          <cell r="D683" t="str">
            <v>CLLD_16_01_029</v>
          </cell>
          <cell r="Q683" t="str">
            <v>ANO</v>
          </cell>
        </row>
        <row r="684">
          <cell r="A684" t="str">
            <v>3</v>
          </cell>
          <cell r="D684" t="str">
            <v>CLLD_15_01_114</v>
          </cell>
          <cell r="Q684" t="str">
            <v>ANO</v>
          </cell>
        </row>
        <row r="685">
          <cell r="A685" t="str">
            <v>3</v>
          </cell>
          <cell r="D685" t="str">
            <v>CLLD_16_01_149</v>
          </cell>
          <cell r="Q685" t="str">
            <v>ANO</v>
          </cell>
        </row>
        <row r="686">
          <cell r="A686" t="str">
            <v>3</v>
          </cell>
          <cell r="D686" t="str">
            <v>CLLD_16_01_149</v>
          </cell>
          <cell r="Q686" t="str">
            <v>ANO</v>
          </cell>
        </row>
        <row r="687">
          <cell r="A687" t="str">
            <v>3</v>
          </cell>
          <cell r="D687" t="str">
            <v>CLLD_16_01_149</v>
          </cell>
          <cell r="Q687" t="str">
            <v>ANO</v>
          </cell>
        </row>
        <row r="688">
          <cell r="A688" t="str">
            <v>3</v>
          </cell>
          <cell r="D688" t="str">
            <v>CLLD_16_01_149</v>
          </cell>
          <cell r="Q688" t="str">
            <v>ANO</v>
          </cell>
        </row>
        <row r="689">
          <cell r="A689" t="str">
            <v>1</v>
          </cell>
          <cell r="D689" t="str">
            <v>CLLD_15_01_146</v>
          </cell>
          <cell r="Q689" t="str">
            <v>ANO</v>
          </cell>
        </row>
        <row r="690">
          <cell r="A690" t="str">
            <v>1</v>
          </cell>
          <cell r="D690" t="str">
            <v>CLLD_15_01_146</v>
          </cell>
          <cell r="Q690" t="str">
            <v>ANO</v>
          </cell>
        </row>
        <row r="691">
          <cell r="A691" t="str">
            <v>3</v>
          </cell>
          <cell r="D691" t="str">
            <v>CLLD_16_01_149</v>
          </cell>
          <cell r="Q691" t="str">
            <v>ANO</v>
          </cell>
        </row>
        <row r="692">
          <cell r="A692" t="str">
            <v>4</v>
          </cell>
          <cell r="D692" t="str">
            <v>CLLD_15_01_099</v>
          </cell>
          <cell r="Q692" t="str">
            <v>ANO</v>
          </cell>
        </row>
        <row r="693">
          <cell r="A693" t="str">
            <v>3</v>
          </cell>
          <cell r="D693" t="str">
            <v>CLLD_16_01_149</v>
          </cell>
          <cell r="Q693" t="str">
            <v>NE</v>
          </cell>
        </row>
        <row r="694">
          <cell r="A694" t="str">
            <v>1</v>
          </cell>
          <cell r="D694" t="str">
            <v>CLLD_15_01_006</v>
          </cell>
          <cell r="Q694" t="str">
            <v>ANO</v>
          </cell>
        </row>
        <row r="695">
          <cell r="A695" t="str">
            <v>2</v>
          </cell>
          <cell r="D695" t="str">
            <v>CLLD_15_01_006</v>
          </cell>
          <cell r="Q695" t="str">
            <v>ANO</v>
          </cell>
        </row>
        <row r="696">
          <cell r="A696" t="str">
            <v>4</v>
          </cell>
          <cell r="D696" t="str">
            <v>CLLD_15_01_006</v>
          </cell>
          <cell r="Q696" t="str">
            <v>ANO</v>
          </cell>
        </row>
        <row r="697">
          <cell r="A697" t="str">
            <v>1</v>
          </cell>
          <cell r="D697" t="str">
            <v>CLLD_15_01_146</v>
          </cell>
          <cell r="Q697" t="str">
            <v>ANO</v>
          </cell>
        </row>
        <row r="698">
          <cell r="A698" t="str">
            <v>2</v>
          </cell>
          <cell r="D698" t="str">
            <v>CLLD_16_01_092</v>
          </cell>
          <cell r="Q698" t="str">
            <v>ANO</v>
          </cell>
        </row>
        <row r="699">
          <cell r="A699" t="str">
            <v>7</v>
          </cell>
          <cell r="D699" t="str">
            <v>CLLD_15_01_271</v>
          </cell>
          <cell r="Q699" t="str">
            <v>ANO</v>
          </cell>
        </row>
        <row r="700">
          <cell r="A700" t="str">
            <v>2</v>
          </cell>
          <cell r="D700" t="str">
            <v>CLLD_16_01_030</v>
          </cell>
          <cell r="Q700" t="str">
            <v>ANO</v>
          </cell>
        </row>
        <row r="701">
          <cell r="A701" t="str">
            <v>2</v>
          </cell>
          <cell r="D701" t="str">
            <v>CLLD_16_01_030</v>
          </cell>
          <cell r="Q701" t="str">
            <v>ANO</v>
          </cell>
        </row>
        <row r="702">
          <cell r="A702" t="str">
            <v>7</v>
          </cell>
          <cell r="D702" t="str">
            <v>CLLD_15_01_088</v>
          </cell>
          <cell r="Q702" t="str">
            <v>ANO</v>
          </cell>
        </row>
        <row r="703">
          <cell r="A703" t="str">
            <v>3</v>
          </cell>
          <cell r="D703" t="str">
            <v>CLLD_15_01_207</v>
          </cell>
          <cell r="Q703" t="str">
            <v>ANO</v>
          </cell>
        </row>
        <row r="704">
          <cell r="A704" t="str">
            <v>7</v>
          </cell>
          <cell r="D704" t="str">
            <v>CLLD_15_01_271</v>
          </cell>
          <cell r="Q704" t="str">
            <v>ANO</v>
          </cell>
        </row>
        <row r="705">
          <cell r="A705" t="str">
            <v>2</v>
          </cell>
          <cell r="D705" t="str">
            <v>CLLD_16_02_033</v>
          </cell>
          <cell r="Q705" t="str">
            <v>ANO</v>
          </cell>
        </row>
        <row r="706">
          <cell r="A706" t="str">
            <v>10</v>
          </cell>
          <cell r="D706" t="str">
            <v>CLLD_15_01_064</v>
          </cell>
          <cell r="Q706" t="str">
            <v>ANO</v>
          </cell>
        </row>
        <row r="707">
          <cell r="A707" t="str">
            <v>8</v>
          </cell>
          <cell r="D707" t="str">
            <v>CLLD_15_01_088</v>
          </cell>
          <cell r="Q707" t="str">
            <v>ANO</v>
          </cell>
        </row>
        <row r="708">
          <cell r="A708" t="str">
            <v>8</v>
          </cell>
          <cell r="D708" t="str">
            <v>CLLD_15_01_088</v>
          </cell>
          <cell r="Q708" t="str">
            <v>ANO</v>
          </cell>
        </row>
        <row r="709">
          <cell r="A709" t="str">
            <v>1</v>
          </cell>
          <cell r="D709" t="str">
            <v>CLLD_15_01_234</v>
          </cell>
          <cell r="Q709" t="str">
            <v>ANO</v>
          </cell>
        </row>
        <row r="710">
          <cell r="A710" t="str">
            <v>7</v>
          </cell>
          <cell r="D710" t="str">
            <v>CLLD_15_01_271</v>
          </cell>
          <cell r="Q710" t="str">
            <v>ANO</v>
          </cell>
        </row>
        <row r="711">
          <cell r="A711" t="str">
            <v>7</v>
          </cell>
          <cell r="D711" t="str">
            <v>CLLD_15_01_089</v>
          </cell>
          <cell r="Q711" t="str">
            <v>ANO</v>
          </cell>
        </row>
        <row r="712">
          <cell r="A712" t="str">
            <v>1</v>
          </cell>
          <cell r="D712" t="str">
            <v>CLLD_15_01_234</v>
          </cell>
          <cell r="Q712" t="str">
            <v>NE</v>
          </cell>
        </row>
        <row r="713">
          <cell r="A713" t="str">
            <v>2</v>
          </cell>
          <cell r="D713" t="str">
            <v>CLLD_16_02_033</v>
          </cell>
          <cell r="Q713" t="str">
            <v>ANO</v>
          </cell>
        </row>
        <row r="714">
          <cell r="A714" t="str">
            <v>1</v>
          </cell>
          <cell r="D714" t="str">
            <v>CLLD_15_01_170</v>
          </cell>
          <cell r="Q714" t="str">
            <v>ANO</v>
          </cell>
        </row>
        <row r="715">
          <cell r="A715" t="str">
            <v>1</v>
          </cell>
          <cell r="D715" t="str">
            <v>CLLD_16_01_036</v>
          </cell>
          <cell r="Q715" t="str">
            <v>ANO</v>
          </cell>
        </row>
        <row r="716">
          <cell r="A716" t="str">
            <v>1</v>
          </cell>
          <cell r="D716" t="str">
            <v>CLLD_16_01_036</v>
          </cell>
          <cell r="Q716" t="str">
            <v>ANO</v>
          </cell>
        </row>
        <row r="717">
          <cell r="A717" t="str">
            <v>1</v>
          </cell>
          <cell r="D717" t="str">
            <v>CLLD_16_01_036</v>
          </cell>
          <cell r="Q717" t="str">
            <v>ANO</v>
          </cell>
        </row>
        <row r="718">
          <cell r="A718" t="str">
            <v>2</v>
          </cell>
          <cell r="D718" t="str">
            <v>CLLD_16_01_127</v>
          </cell>
          <cell r="Q718" t="str">
            <v>ANO</v>
          </cell>
        </row>
        <row r="719">
          <cell r="A719" t="str">
            <v>1</v>
          </cell>
          <cell r="D719" t="str">
            <v>CLLD_16_01_130</v>
          </cell>
          <cell r="Q719" t="str">
            <v>ANO</v>
          </cell>
        </row>
        <row r="720">
          <cell r="A720" t="str">
            <v>1</v>
          </cell>
          <cell r="D720" t="str">
            <v>CLLD_16_01_130</v>
          </cell>
          <cell r="Q720" t="str">
            <v>ANO</v>
          </cell>
        </row>
        <row r="721">
          <cell r="A721" t="str">
            <v>4</v>
          </cell>
          <cell r="D721" t="str">
            <v>CLLD_15_01_229</v>
          </cell>
          <cell r="Q721" t="str">
            <v>ANO</v>
          </cell>
        </row>
        <row r="722">
          <cell r="A722" t="str">
            <v>1</v>
          </cell>
          <cell r="D722" t="str">
            <v>CLLD_16_01_130</v>
          </cell>
          <cell r="Q722" t="str">
            <v>ANO</v>
          </cell>
        </row>
        <row r="723">
          <cell r="A723" t="str">
            <v>2</v>
          </cell>
          <cell r="D723" t="str">
            <v>CLLD_15_01_234</v>
          </cell>
          <cell r="Q723" t="str">
            <v>ANO</v>
          </cell>
        </row>
        <row r="724">
          <cell r="A724" t="str">
            <v>1</v>
          </cell>
          <cell r="D724" t="str">
            <v>CLLD_16_02_091</v>
          </cell>
          <cell r="Q724" t="str">
            <v>ANO</v>
          </cell>
        </row>
        <row r="725">
          <cell r="A725" t="str">
            <v>2</v>
          </cell>
          <cell r="D725" t="str">
            <v>CLLD_15_01_234</v>
          </cell>
          <cell r="Q725" t="str">
            <v>NE</v>
          </cell>
        </row>
        <row r="726">
          <cell r="A726" t="str">
            <v>7</v>
          </cell>
          <cell r="D726" t="str">
            <v>CLLD_15_01_088</v>
          </cell>
          <cell r="Q726" t="str">
            <v>ANO</v>
          </cell>
        </row>
        <row r="727">
          <cell r="A727" t="str">
            <v>1</v>
          </cell>
          <cell r="D727" t="str">
            <v>CLLD_15_01_170</v>
          </cell>
          <cell r="Q727" t="str">
            <v>ANO</v>
          </cell>
        </row>
        <row r="728">
          <cell r="A728" t="str">
            <v>1</v>
          </cell>
          <cell r="D728" t="str">
            <v>CLLD_15_01_234</v>
          </cell>
          <cell r="Q728" t="str">
            <v>ANO</v>
          </cell>
        </row>
        <row r="729">
          <cell r="A729" t="str">
            <v>2</v>
          </cell>
          <cell r="D729" t="str">
            <v>CLLD_16_01_092</v>
          </cell>
          <cell r="Q729" t="str">
            <v>ANO</v>
          </cell>
        </row>
        <row r="730">
          <cell r="A730" t="str">
            <v>2</v>
          </cell>
          <cell r="D730" t="str">
            <v>CLLD_16_01_092</v>
          </cell>
          <cell r="Q730" t="str">
            <v>ANO</v>
          </cell>
        </row>
        <row r="731">
          <cell r="A731" t="str">
            <v>7</v>
          </cell>
          <cell r="D731" t="str">
            <v>CLLD_15_01_088</v>
          </cell>
          <cell r="Q731" t="str">
            <v>ANO</v>
          </cell>
        </row>
        <row r="732">
          <cell r="A732" t="str">
            <v>1</v>
          </cell>
          <cell r="D732" t="str">
            <v>CLLD_15_01_170</v>
          </cell>
          <cell r="Q732" t="str">
            <v>ANO</v>
          </cell>
        </row>
        <row r="733">
          <cell r="A733" t="str">
            <v>2</v>
          </cell>
          <cell r="D733" t="str">
            <v>CLLD_16_01_092</v>
          </cell>
          <cell r="Q733" t="str">
            <v>ANO</v>
          </cell>
        </row>
        <row r="734">
          <cell r="A734" t="str">
            <v>3</v>
          </cell>
          <cell r="D734" t="str">
            <v>CLLD_16_01_127</v>
          </cell>
          <cell r="Q734" t="str">
            <v>ANO</v>
          </cell>
        </row>
        <row r="735">
          <cell r="A735" t="str">
            <v>1</v>
          </cell>
          <cell r="D735" t="str">
            <v>CLLD_16_01_130</v>
          </cell>
          <cell r="Q735" t="str">
            <v>ANO</v>
          </cell>
        </row>
        <row r="736">
          <cell r="A736" t="str">
            <v>1</v>
          </cell>
          <cell r="D736" t="str">
            <v>CLLD_15_01_170</v>
          </cell>
          <cell r="Q736" t="str">
            <v>ANO</v>
          </cell>
        </row>
        <row r="737">
          <cell r="A737" t="str">
            <v>3</v>
          </cell>
          <cell r="D737" t="str">
            <v>CLLD_16_01_127</v>
          </cell>
          <cell r="Q737" t="str">
            <v>ANO</v>
          </cell>
        </row>
        <row r="738">
          <cell r="A738" t="str">
            <v>2</v>
          </cell>
          <cell r="D738" t="str">
            <v>CLLD_16_01_127</v>
          </cell>
          <cell r="Q738" t="str">
            <v>ANO</v>
          </cell>
        </row>
        <row r="739">
          <cell r="A739" t="str">
            <v>2</v>
          </cell>
          <cell r="D739" t="str">
            <v>CLLD_16_01_127</v>
          </cell>
          <cell r="Q739" t="str">
            <v>ANO</v>
          </cell>
        </row>
        <row r="740">
          <cell r="A740" t="str">
            <v>1</v>
          </cell>
          <cell r="D740" t="str">
            <v>CLLD_15_01_170</v>
          </cell>
          <cell r="Q740" t="str">
            <v>ANO</v>
          </cell>
        </row>
        <row r="741">
          <cell r="A741" t="str">
            <v>1</v>
          </cell>
          <cell r="D741" t="str">
            <v>CLLD_15_01_170</v>
          </cell>
          <cell r="Q741" t="str">
            <v>ANO</v>
          </cell>
        </row>
        <row r="742">
          <cell r="A742" t="str">
            <v>1</v>
          </cell>
          <cell r="D742" t="str">
            <v>CLLD_15_01_006</v>
          </cell>
          <cell r="Q742" t="str">
            <v>ANO</v>
          </cell>
        </row>
        <row r="743">
          <cell r="A743" t="str">
            <v>4</v>
          </cell>
          <cell r="D743" t="str">
            <v>CLLD_15_01_006</v>
          </cell>
          <cell r="Q743" t="str">
            <v>ANO</v>
          </cell>
        </row>
        <row r="744">
          <cell r="A744" t="str">
            <v>5</v>
          </cell>
          <cell r="D744" t="str">
            <v>CLLD_15_01_016</v>
          </cell>
          <cell r="Q744" t="str">
            <v>ANO</v>
          </cell>
        </row>
        <row r="745">
          <cell r="A745" t="str">
            <v>1</v>
          </cell>
          <cell r="D745" t="str">
            <v>CLLD_16_02_091</v>
          </cell>
          <cell r="Q745" t="str">
            <v>ANO</v>
          </cell>
        </row>
        <row r="746">
          <cell r="A746" t="str">
            <v>4</v>
          </cell>
          <cell r="D746" t="str">
            <v>CLLD_15_01_037</v>
          </cell>
          <cell r="Q746" t="str">
            <v>ANO</v>
          </cell>
        </row>
        <row r="747">
          <cell r="A747" t="str">
            <v>4</v>
          </cell>
          <cell r="D747" t="str">
            <v>CLLD_15_01_234</v>
          </cell>
          <cell r="Q747" t="str">
            <v>NE</v>
          </cell>
        </row>
        <row r="748">
          <cell r="A748" t="str">
            <v>2</v>
          </cell>
          <cell r="D748" t="str">
            <v>CLLD_15_01_234</v>
          </cell>
          <cell r="Q748" t="str">
            <v>ANO</v>
          </cell>
        </row>
        <row r="749">
          <cell r="A749" t="str">
            <v>4</v>
          </cell>
          <cell r="D749" t="str">
            <v>CLLD_15_01_006</v>
          </cell>
          <cell r="Q749" t="str">
            <v>ANO</v>
          </cell>
        </row>
        <row r="750">
          <cell r="A750" t="str">
            <v>1</v>
          </cell>
          <cell r="D750" t="str">
            <v>CLLD_16_02_033</v>
          </cell>
          <cell r="Q750" t="str">
            <v>ANO</v>
          </cell>
        </row>
        <row r="751">
          <cell r="A751" t="str">
            <v>4</v>
          </cell>
          <cell r="D751" t="str">
            <v>CLLD_15_01_006</v>
          </cell>
          <cell r="Q751" t="str">
            <v>NE</v>
          </cell>
        </row>
        <row r="752">
          <cell r="A752" t="str">
            <v>1</v>
          </cell>
          <cell r="D752" t="str">
            <v>CLLD_16_01_088</v>
          </cell>
          <cell r="Q752" t="str">
            <v>ANO</v>
          </cell>
        </row>
        <row r="753">
          <cell r="A753" t="str">
            <v>2</v>
          </cell>
          <cell r="D753" t="str">
            <v>CLLD_16_01_098</v>
          </cell>
          <cell r="Q753" t="str">
            <v>ANO</v>
          </cell>
        </row>
        <row r="754">
          <cell r="A754" t="str">
            <v>7</v>
          </cell>
          <cell r="D754" t="str">
            <v>CLLD_15_01_089</v>
          </cell>
          <cell r="Q754" t="str">
            <v>ANO</v>
          </cell>
        </row>
        <row r="755">
          <cell r="A755" t="str">
            <v>9</v>
          </cell>
          <cell r="D755" t="str">
            <v>CLLD_15_01_064</v>
          </cell>
          <cell r="Q755" t="str">
            <v>ANO</v>
          </cell>
        </row>
        <row r="756">
          <cell r="A756" t="str">
            <v>7</v>
          </cell>
          <cell r="D756" t="str">
            <v>CLLD_15_01_089</v>
          </cell>
          <cell r="Q756" t="str">
            <v>ANO</v>
          </cell>
        </row>
        <row r="757">
          <cell r="A757" t="str">
            <v>10</v>
          </cell>
          <cell r="D757" t="str">
            <v>CLLD_15_01_064</v>
          </cell>
          <cell r="Q757" t="str">
            <v>ANO</v>
          </cell>
        </row>
        <row r="758">
          <cell r="A758" t="str">
            <v>11</v>
          </cell>
          <cell r="D758" t="str">
            <v>CLLD_15_01_064</v>
          </cell>
          <cell r="Q758" t="str">
            <v>NE</v>
          </cell>
        </row>
        <row r="759">
          <cell r="A759" t="str">
            <v>4</v>
          </cell>
          <cell r="D759" t="str">
            <v>CLLD_15_01_037</v>
          </cell>
          <cell r="Q759" t="str">
            <v>ANO</v>
          </cell>
        </row>
        <row r="760">
          <cell r="A760" t="str">
            <v>8</v>
          </cell>
          <cell r="D760" t="str">
            <v>CLLD_15_01_064</v>
          </cell>
          <cell r="Q760" t="str">
            <v>ANO</v>
          </cell>
        </row>
        <row r="761">
          <cell r="A761" t="str">
            <v>3</v>
          </cell>
          <cell r="D761" t="str">
            <v>CLLD_15_01_006</v>
          </cell>
          <cell r="Q761" t="str">
            <v>ANO</v>
          </cell>
        </row>
        <row r="762">
          <cell r="A762" t="str">
            <v>11</v>
          </cell>
          <cell r="D762" t="str">
            <v>CLLD_15_01_064</v>
          </cell>
          <cell r="Q762" t="str">
            <v>ANO</v>
          </cell>
        </row>
        <row r="763">
          <cell r="A763" t="str">
            <v>3</v>
          </cell>
          <cell r="D763" t="str">
            <v>CLLD_16_01_030</v>
          </cell>
          <cell r="Q763" t="str">
            <v>ANO</v>
          </cell>
        </row>
        <row r="764">
          <cell r="A764" t="str">
            <v>7</v>
          </cell>
          <cell r="D764" t="str">
            <v>CLLD_15_01_089</v>
          </cell>
          <cell r="Q764" t="str">
            <v>NE</v>
          </cell>
        </row>
        <row r="765">
          <cell r="A765" t="str">
            <v>3</v>
          </cell>
          <cell r="D765" t="str">
            <v>CLLD_16_01_098</v>
          </cell>
          <cell r="Q765" t="str">
            <v>ANO</v>
          </cell>
        </row>
        <row r="766">
          <cell r="A766" t="str">
            <v>4</v>
          </cell>
          <cell r="D766" t="str">
            <v>CLLD_16_01_098</v>
          </cell>
          <cell r="Q766" t="str">
            <v>ANO</v>
          </cell>
        </row>
        <row r="767">
          <cell r="A767" t="str">
            <v>5</v>
          </cell>
          <cell r="D767" t="str">
            <v>CLLD_15_01_184</v>
          </cell>
          <cell r="Q767" t="str">
            <v>ANO</v>
          </cell>
        </row>
        <row r="768">
          <cell r="A768" t="str">
            <v>6</v>
          </cell>
          <cell r="D768" t="str">
            <v>CLLD_15_01_071</v>
          </cell>
          <cell r="Q768" t="str">
            <v>ANO</v>
          </cell>
        </row>
        <row r="769">
          <cell r="A769" t="str">
            <v>5</v>
          </cell>
          <cell r="D769" t="str">
            <v>CLLD_15_01_016</v>
          </cell>
          <cell r="Q769" t="str">
            <v>ANO</v>
          </cell>
        </row>
        <row r="770">
          <cell r="A770" t="str">
            <v>5</v>
          </cell>
          <cell r="D770" t="str">
            <v>CLLD_16_01_098</v>
          </cell>
          <cell r="Q770" t="str">
            <v>ANO</v>
          </cell>
        </row>
        <row r="771">
          <cell r="A771" t="str">
            <v>4</v>
          </cell>
          <cell r="D771" t="str">
            <v>CLLD_16_01_098</v>
          </cell>
          <cell r="Q771" t="str">
            <v>ANO</v>
          </cell>
        </row>
        <row r="772">
          <cell r="A772" t="str">
            <v>1</v>
          </cell>
          <cell r="D772" t="str">
            <v>CLLD_16_01_098</v>
          </cell>
          <cell r="Q772" t="str">
            <v>ANO</v>
          </cell>
        </row>
        <row r="773">
          <cell r="A773" t="str">
            <v>8</v>
          </cell>
          <cell r="D773" t="str">
            <v>CLLD_15_01_016</v>
          </cell>
          <cell r="Q773" t="str">
            <v>NE</v>
          </cell>
        </row>
        <row r="774">
          <cell r="A774" t="str">
            <v>5</v>
          </cell>
          <cell r="D774" t="str">
            <v>CLLD_15_01_016</v>
          </cell>
          <cell r="Q774" t="str">
            <v>ANO</v>
          </cell>
        </row>
        <row r="775">
          <cell r="A775" t="str">
            <v>4</v>
          </cell>
          <cell r="D775" t="str">
            <v>CLLD_15_01_184</v>
          </cell>
          <cell r="Q775" t="str">
            <v>ANO</v>
          </cell>
        </row>
        <row r="776">
          <cell r="A776" t="str">
            <v>1</v>
          </cell>
          <cell r="D776" t="str">
            <v>CLLD_16_01_098</v>
          </cell>
          <cell r="Q776" t="str">
            <v>ANO</v>
          </cell>
        </row>
        <row r="777">
          <cell r="A777" t="str">
            <v>1</v>
          </cell>
          <cell r="D777" t="str">
            <v>CLLD_16_01_098</v>
          </cell>
          <cell r="Q777" t="str">
            <v>ANO</v>
          </cell>
        </row>
        <row r="778">
          <cell r="A778" t="str">
            <v>1</v>
          </cell>
          <cell r="D778" t="str">
            <v>CLLD_16_01_098</v>
          </cell>
          <cell r="Q778" t="str">
            <v>NE</v>
          </cell>
        </row>
        <row r="779">
          <cell r="A779" t="str">
            <v>5</v>
          </cell>
          <cell r="D779" t="str">
            <v>CLLD_16_01_127</v>
          </cell>
          <cell r="Q779" t="str">
            <v>ANO</v>
          </cell>
        </row>
        <row r="780">
          <cell r="A780" t="str">
            <v>3</v>
          </cell>
          <cell r="D780" t="str">
            <v>CLLD_15_01_029</v>
          </cell>
          <cell r="Q780" t="str">
            <v>ANO</v>
          </cell>
        </row>
        <row r="781">
          <cell r="A781" t="str">
            <v>5</v>
          </cell>
          <cell r="D781" t="str">
            <v>CLLD_16_01_127</v>
          </cell>
          <cell r="Q781" t="str">
            <v>ANO</v>
          </cell>
        </row>
        <row r="782">
          <cell r="A782" t="str">
            <v>3</v>
          </cell>
          <cell r="D782" t="str">
            <v>CLLD_15_01_029</v>
          </cell>
          <cell r="Q782" t="str">
            <v>ANO</v>
          </cell>
        </row>
        <row r="783">
          <cell r="A783" t="str">
            <v>4</v>
          </cell>
          <cell r="D783" t="str">
            <v>CLLD_16_02_110</v>
          </cell>
          <cell r="Q783" t="str">
            <v>ANO</v>
          </cell>
        </row>
        <row r="784">
          <cell r="A784" t="str">
            <v>3</v>
          </cell>
          <cell r="D784" t="str">
            <v>CLLD_15_01_029</v>
          </cell>
          <cell r="Q784" t="str">
            <v>ANO</v>
          </cell>
        </row>
        <row r="785">
          <cell r="A785" t="str">
            <v>1</v>
          </cell>
          <cell r="D785" t="str">
            <v>CLLD_16_02_010</v>
          </cell>
          <cell r="Q785" t="str">
            <v>ANO</v>
          </cell>
        </row>
        <row r="786">
          <cell r="A786" t="str">
            <v>3</v>
          </cell>
          <cell r="D786" t="str">
            <v>CLLD_15_01_029</v>
          </cell>
          <cell r="Q786" t="str">
            <v>ANO</v>
          </cell>
        </row>
        <row r="787">
          <cell r="A787" t="str">
            <v>4</v>
          </cell>
          <cell r="D787" t="str">
            <v>CLLD_15_01_266</v>
          </cell>
          <cell r="Q787" t="str">
            <v>ANO</v>
          </cell>
        </row>
        <row r="788">
          <cell r="A788" t="str">
            <v>3</v>
          </cell>
          <cell r="D788" t="str">
            <v>CLLD_15_01_029</v>
          </cell>
          <cell r="Q788" t="str">
            <v>ANO</v>
          </cell>
        </row>
        <row r="789">
          <cell r="A789" t="str">
            <v>5</v>
          </cell>
          <cell r="D789" t="str">
            <v>CLLD_15_01_016</v>
          </cell>
          <cell r="Q789" t="str">
            <v>NE</v>
          </cell>
        </row>
        <row r="790">
          <cell r="A790" t="str">
            <v>1</v>
          </cell>
          <cell r="D790" t="str">
            <v>CLLD_16_01_118</v>
          </cell>
          <cell r="Q790" t="str">
            <v>ANO</v>
          </cell>
        </row>
        <row r="791">
          <cell r="A791" t="str">
            <v>1</v>
          </cell>
          <cell r="D791" t="str">
            <v>CLLD_17_03_016</v>
          </cell>
          <cell r="Q791" t="str">
            <v>ANO</v>
          </cell>
        </row>
        <row r="792">
          <cell r="A792" t="str">
            <v>1</v>
          </cell>
          <cell r="D792" t="str">
            <v>CLLD_16_01_118</v>
          </cell>
          <cell r="Q792" t="str">
            <v>ANO</v>
          </cell>
        </row>
        <row r="793">
          <cell r="A793" t="str">
            <v>1</v>
          </cell>
          <cell r="D793" t="str">
            <v>CLLD_16_01_118</v>
          </cell>
          <cell r="Q793" t="str">
            <v>ANO</v>
          </cell>
        </row>
        <row r="794">
          <cell r="A794" t="str">
            <v>1</v>
          </cell>
          <cell r="D794" t="str">
            <v>CLLD_16_02_010</v>
          </cell>
          <cell r="Q794" t="str">
            <v>ANO</v>
          </cell>
        </row>
        <row r="795">
          <cell r="A795" t="str">
            <v>4</v>
          </cell>
          <cell r="D795" t="str">
            <v>CLLD_16_02_110</v>
          </cell>
          <cell r="Q795" t="str">
            <v>ANO</v>
          </cell>
        </row>
        <row r="796">
          <cell r="A796" t="str">
            <v>4</v>
          </cell>
          <cell r="D796" t="str">
            <v>CLLD_16_02_110</v>
          </cell>
          <cell r="Q796" t="str">
            <v>ANO</v>
          </cell>
        </row>
        <row r="797">
          <cell r="A797" t="str">
            <v>1</v>
          </cell>
          <cell r="D797" t="str">
            <v>CLLD_16_02_010</v>
          </cell>
          <cell r="Q797" t="str">
            <v>ANO</v>
          </cell>
        </row>
        <row r="798">
          <cell r="A798" t="str">
            <v>5</v>
          </cell>
          <cell r="D798" t="str">
            <v>CLLD_15_01_099</v>
          </cell>
          <cell r="Q798" t="str">
            <v>ANO</v>
          </cell>
        </row>
        <row r="799">
          <cell r="A799" t="str">
            <v>8</v>
          </cell>
          <cell r="D799" t="str">
            <v>CLLD_15_01_016</v>
          </cell>
          <cell r="Q799" t="str">
            <v>ANO</v>
          </cell>
        </row>
        <row r="800">
          <cell r="A800" t="str">
            <v>3</v>
          </cell>
          <cell r="D800" t="str">
            <v>CLLD_16_02_110</v>
          </cell>
          <cell r="Q800" t="str">
            <v>ANO</v>
          </cell>
        </row>
        <row r="801">
          <cell r="A801" t="str">
            <v>1</v>
          </cell>
          <cell r="D801" t="str">
            <v>CLLD_16_01_118</v>
          </cell>
          <cell r="Q801" t="str">
            <v>ANO</v>
          </cell>
        </row>
        <row r="802">
          <cell r="A802" t="str">
            <v>3</v>
          </cell>
          <cell r="D802" t="str">
            <v>CLLD_15_01_099</v>
          </cell>
          <cell r="Q802" t="str">
            <v>ANO</v>
          </cell>
        </row>
        <row r="803">
          <cell r="A803" t="str">
            <v>1</v>
          </cell>
          <cell r="D803" t="str">
            <v>CLLD_16_01_118</v>
          </cell>
          <cell r="Q803" t="str">
            <v>ANO</v>
          </cell>
        </row>
        <row r="804">
          <cell r="A804" t="str">
            <v>2</v>
          </cell>
          <cell r="D804" t="str">
            <v>CLLD_16_01_118</v>
          </cell>
          <cell r="Q804" t="str">
            <v>ANO</v>
          </cell>
        </row>
        <row r="805">
          <cell r="A805" t="str">
            <v>3</v>
          </cell>
          <cell r="D805" t="str">
            <v>CLLD_15_01_099</v>
          </cell>
          <cell r="Q805" t="str">
            <v>ANO</v>
          </cell>
        </row>
        <row r="806">
          <cell r="A806" t="str">
            <v>1</v>
          </cell>
          <cell r="D806" t="str">
            <v>CLLD_15_01_158</v>
          </cell>
          <cell r="Q806" t="str">
            <v>ANO</v>
          </cell>
        </row>
        <row r="807">
          <cell r="A807" t="str">
            <v>3</v>
          </cell>
          <cell r="D807" t="str">
            <v>CLLD_15_01_099</v>
          </cell>
          <cell r="Q807" t="str">
            <v>ANO</v>
          </cell>
        </row>
        <row r="808">
          <cell r="A808" t="str">
            <v>2</v>
          </cell>
          <cell r="D808" t="str">
            <v>CLLD_15_01_158</v>
          </cell>
          <cell r="Q808" t="str">
            <v>ANO</v>
          </cell>
        </row>
        <row r="809">
          <cell r="A809" t="str">
            <v>4</v>
          </cell>
          <cell r="D809" t="str">
            <v>CLLD_15_01_184</v>
          </cell>
          <cell r="Q809" t="str">
            <v>ANO</v>
          </cell>
        </row>
        <row r="810">
          <cell r="A810" t="str">
            <v>1</v>
          </cell>
          <cell r="D810" t="str">
            <v>CLLD_15_01_158</v>
          </cell>
          <cell r="Q810" t="str">
            <v>ANO</v>
          </cell>
        </row>
        <row r="811">
          <cell r="A811" t="str">
            <v>1</v>
          </cell>
          <cell r="D811" t="str">
            <v>CLLD_15_01_158</v>
          </cell>
          <cell r="Q811" t="str">
            <v>ANO</v>
          </cell>
        </row>
        <row r="812">
          <cell r="A812" t="str">
            <v>3</v>
          </cell>
          <cell r="D812" t="str">
            <v>CLLD_16_02_110</v>
          </cell>
          <cell r="Q812" t="str">
            <v>ANO</v>
          </cell>
        </row>
        <row r="813">
          <cell r="A813" t="str">
            <v>1</v>
          </cell>
          <cell r="D813" t="str">
            <v>CLLD_15_01_158</v>
          </cell>
          <cell r="Q813" t="str">
            <v>ANO</v>
          </cell>
        </row>
        <row r="814">
          <cell r="A814" t="str">
            <v>4</v>
          </cell>
          <cell r="D814" t="str">
            <v>CLLD_15_01_184</v>
          </cell>
          <cell r="Q814" t="str">
            <v>ANO</v>
          </cell>
        </row>
        <row r="815">
          <cell r="A815" t="str">
            <v>1</v>
          </cell>
          <cell r="D815" t="str">
            <v>CLLD_16_01_091</v>
          </cell>
          <cell r="Q815" t="str">
            <v>ANO</v>
          </cell>
        </row>
        <row r="816">
          <cell r="A816" t="str">
            <v>2</v>
          </cell>
          <cell r="D816" t="str">
            <v>CLLD_16_01_052</v>
          </cell>
          <cell r="Q816" t="str">
            <v>ANO</v>
          </cell>
        </row>
        <row r="817">
          <cell r="A817" t="str">
            <v>3</v>
          </cell>
          <cell r="D817" t="str">
            <v>CLLD_16_02_110</v>
          </cell>
          <cell r="Q817" t="str">
            <v>ANO</v>
          </cell>
        </row>
        <row r="818">
          <cell r="A818" t="str">
            <v>1</v>
          </cell>
          <cell r="D818" t="str">
            <v>CLLD_16_01_091</v>
          </cell>
          <cell r="Q818" t="str">
            <v>NE</v>
          </cell>
        </row>
        <row r="819">
          <cell r="A819" t="str">
            <v>1</v>
          </cell>
          <cell r="D819" t="str">
            <v>CLLD_16_01_091</v>
          </cell>
          <cell r="Q819" t="str">
            <v>ANO</v>
          </cell>
        </row>
        <row r="820">
          <cell r="A820" t="str">
            <v>2</v>
          </cell>
          <cell r="D820" t="str">
            <v>CLLD_15_01_170</v>
          </cell>
          <cell r="Q820" t="str">
            <v>ANO</v>
          </cell>
        </row>
        <row r="821">
          <cell r="A821" t="str">
            <v>5</v>
          </cell>
          <cell r="D821" t="str">
            <v>CLLD_16_01_054</v>
          </cell>
          <cell r="Q821" t="str">
            <v>ANO</v>
          </cell>
        </row>
        <row r="822">
          <cell r="A822" t="str">
            <v>1</v>
          </cell>
          <cell r="D822" t="str">
            <v>CLLD_15_01_120</v>
          </cell>
          <cell r="Q822" t="str">
            <v>ANO</v>
          </cell>
        </row>
        <row r="823">
          <cell r="A823" t="str">
            <v>1</v>
          </cell>
          <cell r="D823" t="str">
            <v>CLLD_15_01_120</v>
          </cell>
          <cell r="Q823" t="str">
            <v>ANO</v>
          </cell>
        </row>
        <row r="824">
          <cell r="A824" t="str">
            <v>1</v>
          </cell>
          <cell r="D824" t="str">
            <v>CLLD_16_01_091</v>
          </cell>
          <cell r="Q824" t="str">
            <v>ANO</v>
          </cell>
        </row>
        <row r="825">
          <cell r="A825" t="str">
            <v>2</v>
          </cell>
          <cell r="D825" t="str">
            <v>CLLD_15_01_170</v>
          </cell>
          <cell r="Q825" t="str">
            <v>ANO</v>
          </cell>
        </row>
        <row r="826">
          <cell r="A826" t="str">
            <v>2</v>
          </cell>
          <cell r="D826" t="str">
            <v>CLLD_15_01_158</v>
          </cell>
          <cell r="Q826" t="str">
            <v>ANO</v>
          </cell>
        </row>
        <row r="827">
          <cell r="A827" t="str">
            <v>2</v>
          </cell>
          <cell r="D827" t="str">
            <v>CLLD_16_01_052</v>
          </cell>
          <cell r="Q827" t="str">
            <v>ANO</v>
          </cell>
        </row>
        <row r="828">
          <cell r="A828" t="str">
            <v>7</v>
          </cell>
          <cell r="D828" t="str">
            <v>CLLD_16_01_128</v>
          </cell>
          <cell r="Q828" t="str">
            <v>ANO</v>
          </cell>
        </row>
        <row r="829">
          <cell r="A829" t="str">
            <v>4</v>
          </cell>
          <cell r="D829" t="str">
            <v>CLLD_15_01_228</v>
          </cell>
          <cell r="Q829" t="str">
            <v>ANO</v>
          </cell>
        </row>
        <row r="830">
          <cell r="A830" t="str">
            <v>4</v>
          </cell>
          <cell r="D830" t="str">
            <v>CLLD_15_01_228</v>
          </cell>
          <cell r="Q830" t="str">
            <v>ANO</v>
          </cell>
        </row>
        <row r="831">
          <cell r="A831" t="str">
            <v>2</v>
          </cell>
          <cell r="D831" t="str">
            <v>CLLD_15_01_158</v>
          </cell>
          <cell r="Q831" t="str">
            <v>ANO</v>
          </cell>
        </row>
        <row r="832">
          <cell r="A832" t="str">
            <v>4</v>
          </cell>
          <cell r="D832" t="str">
            <v>CLLD_15_01_037</v>
          </cell>
          <cell r="Q832" t="str">
            <v>ANO</v>
          </cell>
        </row>
        <row r="833">
          <cell r="A833" t="str">
            <v>2</v>
          </cell>
          <cell r="D833" t="str">
            <v>CLLD_16_01_052</v>
          </cell>
          <cell r="Q833" t="str">
            <v>ANO</v>
          </cell>
        </row>
        <row r="834">
          <cell r="A834" t="str">
            <v>2</v>
          </cell>
          <cell r="D834" t="str">
            <v>CLLD_16_01_052</v>
          </cell>
          <cell r="Q834" t="str">
            <v>ANO</v>
          </cell>
        </row>
        <row r="835">
          <cell r="A835" t="str">
            <v>2</v>
          </cell>
          <cell r="D835" t="str">
            <v>CLLD_15_01_170</v>
          </cell>
          <cell r="Q835" t="str">
            <v>NE</v>
          </cell>
        </row>
        <row r="836">
          <cell r="A836" t="str">
            <v>2</v>
          </cell>
          <cell r="D836" t="str">
            <v>CLLD_15_01_170</v>
          </cell>
          <cell r="Q836" t="str">
            <v>NE</v>
          </cell>
        </row>
        <row r="837">
          <cell r="A837" t="str">
            <v>2</v>
          </cell>
          <cell r="D837" t="str">
            <v>CLLD_15_01_170</v>
          </cell>
          <cell r="Q837" t="str">
            <v>ANO</v>
          </cell>
        </row>
        <row r="838">
          <cell r="A838" t="str">
            <v>2</v>
          </cell>
          <cell r="D838" t="str">
            <v>CLLD_15_01_170</v>
          </cell>
          <cell r="Q838" t="str">
            <v>ANO</v>
          </cell>
        </row>
        <row r="839">
          <cell r="A839" t="str">
            <v>2</v>
          </cell>
          <cell r="D839" t="str">
            <v>CLLD_16_01_137</v>
          </cell>
          <cell r="Q839" t="str">
            <v>ANO</v>
          </cell>
        </row>
        <row r="840">
          <cell r="A840" t="str">
            <v>4</v>
          </cell>
          <cell r="D840" t="str">
            <v>CLLD_15_01_228</v>
          </cell>
          <cell r="Q840" t="str">
            <v>ANO</v>
          </cell>
        </row>
        <row r="841">
          <cell r="A841" t="str">
            <v>1</v>
          </cell>
          <cell r="D841" t="str">
            <v>CLLD_16_02_053</v>
          </cell>
          <cell r="Q841" t="str">
            <v>ANO</v>
          </cell>
        </row>
        <row r="842">
          <cell r="A842" t="str">
            <v>2</v>
          </cell>
          <cell r="D842" t="str">
            <v>CLLD_15_01_170</v>
          </cell>
          <cell r="Q842" t="str">
            <v>NE</v>
          </cell>
        </row>
        <row r="843">
          <cell r="A843" t="str">
            <v>2</v>
          </cell>
          <cell r="D843" t="str">
            <v>CLLD_16_01_137</v>
          </cell>
          <cell r="Q843" t="str">
            <v>ANO</v>
          </cell>
        </row>
        <row r="844">
          <cell r="A844" t="str">
            <v>4</v>
          </cell>
          <cell r="D844" t="str">
            <v>CLLD_15_01_184</v>
          </cell>
          <cell r="Q844" t="str">
            <v>ANO</v>
          </cell>
        </row>
        <row r="845">
          <cell r="A845" t="str">
            <v>1</v>
          </cell>
          <cell r="D845" t="str">
            <v>CLLD_16_02_053</v>
          </cell>
          <cell r="Q845" t="str">
            <v>ANO</v>
          </cell>
        </row>
        <row r="846">
          <cell r="A846" t="str">
            <v>2</v>
          </cell>
          <cell r="D846" t="str">
            <v>CLLD_16_01_052</v>
          </cell>
          <cell r="Q846" t="str">
            <v>ANO</v>
          </cell>
        </row>
        <row r="847">
          <cell r="A847" t="str">
            <v>4</v>
          </cell>
          <cell r="D847" t="str">
            <v>CLLD_15_01_228</v>
          </cell>
          <cell r="Q847" t="str">
            <v>ANO</v>
          </cell>
        </row>
        <row r="848">
          <cell r="A848" t="str">
            <v>2</v>
          </cell>
          <cell r="D848" t="str">
            <v>CLLD_16_01_137</v>
          </cell>
          <cell r="Q848" t="str">
            <v>ANO</v>
          </cell>
        </row>
        <row r="849">
          <cell r="A849" t="str">
            <v>2</v>
          </cell>
          <cell r="D849" t="str">
            <v>CLLD_16_01_137</v>
          </cell>
          <cell r="Q849" t="str">
            <v>ANO</v>
          </cell>
        </row>
        <row r="850">
          <cell r="A850" t="str">
            <v>4</v>
          </cell>
          <cell r="D850" t="str">
            <v>CLLD_15_01_228</v>
          </cell>
          <cell r="Q850" t="str">
            <v>ANO</v>
          </cell>
        </row>
        <row r="851">
          <cell r="A851" t="str">
            <v>3</v>
          </cell>
          <cell r="D851" t="str">
            <v>CLLD_15_01_234</v>
          </cell>
          <cell r="Q851" t="str">
            <v>ANO</v>
          </cell>
        </row>
        <row r="852">
          <cell r="A852" t="str">
            <v>1</v>
          </cell>
          <cell r="D852" t="str">
            <v>CLLD_15_01_158</v>
          </cell>
          <cell r="Q852" t="str">
            <v>ANO</v>
          </cell>
        </row>
        <row r="853">
          <cell r="A853" t="str">
            <v>4</v>
          </cell>
          <cell r="D853" t="str">
            <v>CLLD_15_01_037</v>
          </cell>
          <cell r="Q853" t="str">
            <v>ANO</v>
          </cell>
        </row>
        <row r="854">
          <cell r="A854" t="str">
            <v>2</v>
          </cell>
          <cell r="D854" t="str">
            <v>CLLD_16_01_091</v>
          </cell>
          <cell r="Q854" t="str">
            <v>ANO</v>
          </cell>
        </row>
        <row r="855">
          <cell r="A855" t="str">
            <v>2</v>
          </cell>
          <cell r="D855" t="str">
            <v>CLLD_15_01_260</v>
          </cell>
          <cell r="Q855" t="str">
            <v>ANO</v>
          </cell>
        </row>
        <row r="856">
          <cell r="A856" t="str">
            <v>2</v>
          </cell>
          <cell r="D856" t="str">
            <v>CLLD_15_01_260</v>
          </cell>
          <cell r="Q856" t="str">
            <v>ANO</v>
          </cell>
        </row>
        <row r="857">
          <cell r="A857" t="str">
            <v>2</v>
          </cell>
          <cell r="D857" t="str">
            <v>CLLD_16_01_151</v>
          </cell>
          <cell r="Q857" t="str">
            <v>ANO</v>
          </cell>
        </row>
        <row r="858">
          <cell r="A858" t="str">
            <v>3</v>
          </cell>
          <cell r="D858" t="str">
            <v>CLLD_15_01_146</v>
          </cell>
          <cell r="Q858" t="str">
            <v>ANO</v>
          </cell>
        </row>
        <row r="859">
          <cell r="A859" t="str">
            <v>6</v>
          </cell>
          <cell r="D859" t="str">
            <v>CLLD_15_01_037</v>
          </cell>
          <cell r="Q859" t="str">
            <v>ANO</v>
          </cell>
        </row>
        <row r="860">
          <cell r="A860" t="str">
            <v>1</v>
          </cell>
          <cell r="D860" t="str">
            <v>CLLD_16_01_004</v>
          </cell>
          <cell r="Q860" t="str">
            <v>ANO</v>
          </cell>
        </row>
        <row r="861">
          <cell r="A861" t="str">
            <v>1</v>
          </cell>
          <cell r="D861" t="str">
            <v>CLLD_16_01_004</v>
          </cell>
          <cell r="Q861" t="str">
            <v>ANO</v>
          </cell>
        </row>
        <row r="862">
          <cell r="A862" t="str">
            <v>1</v>
          </cell>
          <cell r="D862" t="str">
            <v>CLLD_16_01_004</v>
          </cell>
          <cell r="Q862" t="str">
            <v>ANO</v>
          </cell>
        </row>
        <row r="863">
          <cell r="A863" t="str">
            <v>1</v>
          </cell>
          <cell r="D863" t="str">
            <v>CLLD_16_01_004</v>
          </cell>
          <cell r="Q863" t="str">
            <v>ANO</v>
          </cell>
        </row>
        <row r="864">
          <cell r="A864" t="str">
            <v>4</v>
          </cell>
          <cell r="D864" t="str">
            <v>CLLD_16_01_128</v>
          </cell>
          <cell r="Q864" t="str">
            <v>ANO</v>
          </cell>
        </row>
        <row r="865">
          <cell r="A865" t="str">
            <v>1</v>
          </cell>
          <cell r="D865" t="str">
            <v>CLLD_16_01_004</v>
          </cell>
          <cell r="Q865" t="str">
            <v>ANO</v>
          </cell>
        </row>
        <row r="866">
          <cell r="A866" t="str">
            <v>2</v>
          </cell>
          <cell r="D866" t="str">
            <v>CLLD_16_02_010</v>
          </cell>
          <cell r="Q866" t="str">
            <v>ANO</v>
          </cell>
        </row>
        <row r="867">
          <cell r="A867" t="str">
            <v>1</v>
          </cell>
          <cell r="D867" t="str">
            <v>CLLD_16_01_004</v>
          </cell>
          <cell r="Q867" t="str">
            <v>ANO</v>
          </cell>
        </row>
        <row r="868">
          <cell r="A868" t="str">
            <v>6</v>
          </cell>
          <cell r="D868" t="str">
            <v>CLLD_15_01_258</v>
          </cell>
          <cell r="Q868" t="str">
            <v>ANO</v>
          </cell>
        </row>
        <row r="869">
          <cell r="A869" t="str">
            <v>7</v>
          </cell>
          <cell r="D869" t="str">
            <v>CLLD_16_01_128</v>
          </cell>
          <cell r="Q869" t="str">
            <v>ANO</v>
          </cell>
        </row>
        <row r="870">
          <cell r="A870" t="str">
            <v>5</v>
          </cell>
          <cell r="D870" t="str">
            <v>CLLD_16_01_128</v>
          </cell>
          <cell r="Q870" t="str">
            <v>ANO</v>
          </cell>
        </row>
        <row r="871">
          <cell r="A871" t="str">
            <v>4</v>
          </cell>
          <cell r="D871" t="str">
            <v>CLLD_16_01_145</v>
          </cell>
          <cell r="Q871" t="str">
            <v>ANO</v>
          </cell>
        </row>
        <row r="872">
          <cell r="A872" t="str">
            <v>5</v>
          </cell>
          <cell r="D872" t="str">
            <v>CLLD_16_01_128</v>
          </cell>
          <cell r="Q872" t="str">
            <v>ANO</v>
          </cell>
        </row>
        <row r="873">
          <cell r="A873" t="str">
            <v>6</v>
          </cell>
          <cell r="D873" t="str">
            <v>CLLD_16_01_128</v>
          </cell>
          <cell r="Q873" t="str">
            <v>NE</v>
          </cell>
        </row>
        <row r="874">
          <cell r="A874" t="str">
            <v>6</v>
          </cell>
          <cell r="D874" t="str">
            <v>CLLD_16_01_128</v>
          </cell>
          <cell r="Q874" t="str">
            <v>ANO</v>
          </cell>
        </row>
        <row r="875">
          <cell r="A875" t="str">
            <v>6</v>
          </cell>
          <cell r="D875" t="str">
            <v>CLLD_15_01_037</v>
          </cell>
          <cell r="Q875" t="str">
            <v>ANO</v>
          </cell>
        </row>
        <row r="876">
          <cell r="A876" t="str">
            <v>6</v>
          </cell>
          <cell r="D876" t="str">
            <v>CLLD_16_01_028</v>
          </cell>
          <cell r="Q876" t="str">
            <v>ANO</v>
          </cell>
        </row>
        <row r="877">
          <cell r="A877" t="str">
            <v>1</v>
          </cell>
          <cell r="D877" t="str">
            <v>CLLD_17_03_003</v>
          </cell>
          <cell r="Q877" t="str">
            <v>ANO</v>
          </cell>
        </row>
        <row r="878">
          <cell r="A878" t="str">
            <v>5</v>
          </cell>
          <cell r="D878" t="str">
            <v>CLLD_15_01_006</v>
          </cell>
          <cell r="Q878" t="str">
            <v>ANO</v>
          </cell>
        </row>
        <row r="879">
          <cell r="A879" t="str">
            <v>5</v>
          </cell>
          <cell r="D879" t="str">
            <v>CLLD_15_01_006</v>
          </cell>
          <cell r="Q879" t="str">
            <v>ANO</v>
          </cell>
        </row>
        <row r="880">
          <cell r="A880" t="str">
            <v>5</v>
          </cell>
          <cell r="D880" t="str">
            <v>CLLD_15_01_006</v>
          </cell>
          <cell r="Q880" t="str">
            <v>ANO</v>
          </cell>
        </row>
        <row r="881">
          <cell r="A881" t="str">
            <v>6</v>
          </cell>
          <cell r="D881" t="str">
            <v>CLLD_15_01_037</v>
          </cell>
          <cell r="Q881" t="str">
            <v>ANO</v>
          </cell>
        </row>
        <row r="882">
          <cell r="A882" t="str">
            <v>1</v>
          </cell>
          <cell r="D882" t="str">
            <v>CLLD_16_01_151</v>
          </cell>
          <cell r="Q882" t="str">
            <v>ANO</v>
          </cell>
        </row>
        <row r="883">
          <cell r="A883" t="str">
            <v>6</v>
          </cell>
          <cell r="D883" t="str">
            <v>CLLD_16_01_028</v>
          </cell>
          <cell r="Q883" t="str">
            <v>ANO</v>
          </cell>
        </row>
        <row r="884">
          <cell r="A884" t="str">
            <v>5</v>
          </cell>
          <cell r="D884" t="str">
            <v>CLLD_15_01_037</v>
          </cell>
          <cell r="Q884" t="str">
            <v>ANO</v>
          </cell>
        </row>
        <row r="885">
          <cell r="A885" t="str">
            <v>2</v>
          </cell>
          <cell r="D885" t="str">
            <v>CLLD_16_02_020</v>
          </cell>
          <cell r="Q885" t="str">
            <v>ANO</v>
          </cell>
        </row>
        <row r="886">
          <cell r="A886" t="str">
            <v>2</v>
          </cell>
          <cell r="D886" t="str">
            <v>CLLD_16_02_020</v>
          </cell>
          <cell r="Q886" t="str">
            <v>ANO</v>
          </cell>
        </row>
        <row r="887">
          <cell r="A887" t="str">
            <v>1</v>
          </cell>
          <cell r="D887" t="str">
            <v>CLLD_16_01_151</v>
          </cell>
          <cell r="Q887" t="str">
            <v>NE</v>
          </cell>
        </row>
        <row r="888">
          <cell r="A888" t="str">
            <v>2</v>
          </cell>
          <cell r="D888" t="str">
            <v>CLLD_16_02_020</v>
          </cell>
          <cell r="Q888" t="str">
            <v>ANO</v>
          </cell>
        </row>
        <row r="889">
          <cell r="A889" t="str">
            <v>2</v>
          </cell>
          <cell r="D889" t="str">
            <v>CLLD_16_02_020</v>
          </cell>
          <cell r="Q889" t="str">
            <v>ANO</v>
          </cell>
        </row>
        <row r="890">
          <cell r="A890" t="str">
            <v>1</v>
          </cell>
          <cell r="D890" t="str">
            <v>CLLD_16_01_109</v>
          </cell>
          <cell r="Q890" t="str">
            <v>ANO</v>
          </cell>
        </row>
        <row r="891">
          <cell r="A891" t="str">
            <v>1</v>
          </cell>
          <cell r="D891" t="str">
            <v>CLLD_16_01_109</v>
          </cell>
          <cell r="Q891" t="str">
            <v>ANO</v>
          </cell>
        </row>
        <row r="892">
          <cell r="A892" t="str">
            <v>6</v>
          </cell>
          <cell r="D892" t="str">
            <v>CLLD_15_01_065</v>
          </cell>
          <cell r="Q892" t="str">
            <v>ANO</v>
          </cell>
        </row>
        <row r="893">
          <cell r="A893" t="str">
            <v>1</v>
          </cell>
          <cell r="D893" t="str">
            <v>CLLD_16_01_109</v>
          </cell>
          <cell r="Q893" t="str">
            <v>ANO</v>
          </cell>
        </row>
        <row r="894">
          <cell r="A894" t="str">
            <v>1</v>
          </cell>
          <cell r="D894" t="str">
            <v>CLLD_16_01_151</v>
          </cell>
          <cell r="Q894" t="str">
            <v>ANO</v>
          </cell>
        </row>
        <row r="895">
          <cell r="A895" t="str">
            <v>1</v>
          </cell>
          <cell r="D895" t="str">
            <v>CLLD_16_01_109</v>
          </cell>
          <cell r="Q895" t="str">
            <v>ANO</v>
          </cell>
        </row>
        <row r="896">
          <cell r="A896" t="str">
            <v>1</v>
          </cell>
          <cell r="D896" t="str">
            <v>CLLD_16_02_090</v>
          </cell>
          <cell r="Q896" t="str">
            <v>ANO</v>
          </cell>
        </row>
        <row r="897">
          <cell r="A897" t="str">
            <v>1</v>
          </cell>
          <cell r="D897" t="str">
            <v>CLLD_16_02_090</v>
          </cell>
          <cell r="Q897" t="str">
            <v>ANO</v>
          </cell>
        </row>
        <row r="898">
          <cell r="A898" t="str">
            <v>1</v>
          </cell>
          <cell r="D898" t="str">
            <v>CLLD_16_02_020</v>
          </cell>
          <cell r="Q898" t="str">
            <v>ANO</v>
          </cell>
        </row>
        <row r="899">
          <cell r="A899" t="str">
            <v>1</v>
          </cell>
          <cell r="D899" t="str">
            <v>CLLD_15_01_262</v>
          </cell>
          <cell r="Q899" t="str">
            <v>ANO</v>
          </cell>
        </row>
        <row r="900">
          <cell r="A900" t="str">
            <v>2</v>
          </cell>
          <cell r="D900" t="str">
            <v>CLLD_16_01_109</v>
          </cell>
          <cell r="Q900" t="str">
            <v>ANO</v>
          </cell>
        </row>
        <row r="901">
          <cell r="A901" t="str">
            <v>1</v>
          </cell>
          <cell r="D901" t="str">
            <v>CLLD_16_01_103</v>
          </cell>
          <cell r="Q901" t="str">
            <v>ANO</v>
          </cell>
        </row>
        <row r="902">
          <cell r="A902" t="str">
            <v>1</v>
          </cell>
          <cell r="D902" t="str">
            <v>CLLD_15_01_262</v>
          </cell>
          <cell r="Q902" t="str">
            <v>ANO</v>
          </cell>
        </row>
        <row r="903">
          <cell r="A903" t="str">
            <v>3</v>
          </cell>
          <cell r="D903" t="str">
            <v>CLLD_15_01_262</v>
          </cell>
          <cell r="Q903" t="str">
            <v>NE</v>
          </cell>
        </row>
        <row r="904">
          <cell r="A904" t="str">
            <v>8</v>
          </cell>
          <cell r="D904" t="str">
            <v>CLLD_15_01_071</v>
          </cell>
          <cell r="Q904" t="str">
            <v>ANO</v>
          </cell>
        </row>
        <row r="905">
          <cell r="A905" t="str">
            <v>2</v>
          </cell>
          <cell r="D905" t="str">
            <v>CLLD_15_01_262</v>
          </cell>
          <cell r="Q905" t="str">
            <v>ANO</v>
          </cell>
        </row>
        <row r="906">
          <cell r="A906" t="str">
            <v>1</v>
          </cell>
          <cell r="D906" t="str">
            <v>CLLD_16_01_103</v>
          </cell>
          <cell r="Q906" t="str">
            <v>ANO</v>
          </cell>
        </row>
        <row r="907">
          <cell r="A907" t="str">
            <v>8</v>
          </cell>
          <cell r="D907" t="str">
            <v>CLLD_15_01_071</v>
          </cell>
          <cell r="Q907" t="str">
            <v>ANO</v>
          </cell>
        </row>
        <row r="908">
          <cell r="A908" t="str">
            <v>3</v>
          </cell>
          <cell r="D908" t="str">
            <v>CLLD_16_01_109</v>
          </cell>
          <cell r="Q908" t="str">
            <v>ANO</v>
          </cell>
        </row>
        <row r="909">
          <cell r="A909" t="str">
            <v>8</v>
          </cell>
          <cell r="D909" t="str">
            <v>CLLD_15_01_065</v>
          </cell>
          <cell r="Q909" t="str">
            <v>ANO</v>
          </cell>
        </row>
        <row r="910">
          <cell r="A910" t="str">
            <v>8</v>
          </cell>
          <cell r="D910" t="str">
            <v>CLLD_15_01_065</v>
          </cell>
          <cell r="Q910" t="str">
            <v>ANO</v>
          </cell>
        </row>
        <row r="911">
          <cell r="A911" t="str">
            <v>8</v>
          </cell>
          <cell r="D911" t="str">
            <v>CLLD_15_01_065</v>
          </cell>
          <cell r="Q911" t="str">
            <v>ANO</v>
          </cell>
        </row>
        <row r="912">
          <cell r="A912" t="str">
            <v>8</v>
          </cell>
          <cell r="D912" t="str">
            <v>CLLD_15_01_065</v>
          </cell>
          <cell r="Q912" t="str">
            <v>ANO</v>
          </cell>
        </row>
        <row r="913">
          <cell r="A913" t="str">
            <v>8</v>
          </cell>
          <cell r="D913" t="str">
            <v>CLLD_15_01_065</v>
          </cell>
          <cell r="Q913" t="str">
            <v>ANO</v>
          </cell>
        </row>
        <row r="914">
          <cell r="A914" t="str">
            <v>8</v>
          </cell>
          <cell r="D914" t="str">
            <v>CLLD_15_01_065</v>
          </cell>
          <cell r="Q914" t="str">
            <v>ANO</v>
          </cell>
        </row>
        <row r="915">
          <cell r="A915" t="str">
            <v>12</v>
          </cell>
          <cell r="D915" t="str">
            <v>CLLD_15_01_065</v>
          </cell>
          <cell r="Q915" t="str">
            <v>ANO</v>
          </cell>
        </row>
        <row r="916">
          <cell r="A916" t="str">
            <v>8</v>
          </cell>
          <cell r="D916" t="str">
            <v>CLLD_15_01_065</v>
          </cell>
          <cell r="Q916" t="str">
            <v>ANO</v>
          </cell>
        </row>
        <row r="917">
          <cell r="A917" t="str">
            <v>8</v>
          </cell>
          <cell r="D917" t="str">
            <v>CLLD_15_01_065</v>
          </cell>
          <cell r="Q917" t="str">
            <v>NE</v>
          </cell>
        </row>
        <row r="918">
          <cell r="A918" t="str">
            <v>8</v>
          </cell>
          <cell r="D918" t="str">
            <v>CLLD_15_01_065</v>
          </cell>
          <cell r="Q918" t="str">
            <v>ANO</v>
          </cell>
        </row>
        <row r="919">
          <cell r="A919" t="str">
            <v>8</v>
          </cell>
          <cell r="D919" t="str">
            <v>CLLD_15_01_065</v>
          </cell>
          <cell r="Q919" t="str">
            <v>ANO</v>
          </cell>
        </row>
        <row r="920">
          <cell r="A920" t="str">
            <v>8</v>
          </cell>
          <cell r="D920" t="str">
            <v>CLLD_15_01_065</v>
          </cell>
          <cell r="Q920" t="str">
            <v>ANO</v>
          </cell>
        </row>
        <row r="921">
          <cell r="A921" t="str">
            <v>8</v>
          </cell>
          <cell r="D921" t="str">
            <v>CLLD_15_01_065</v>
          </cell>
          <cell r="Q921" t="str">
            <v>ANO</v>
          </cell>
        </row>
        <row r="922">
          <cell r="A922" t="str">
            <v>2</v>
          </cell>
          <cell r="D922" t="str">
            <v>CLLD_16_02_020</v>
          </cell>
          <cell r="Q922" t="str">
            <v>ANO</v>
          </cell>
        </row>
        <row r="923">
          <cell r="A923" t="str">
            <v>10</v>
          </cell>
          <cell r="D923" t="str">
            <v>CLLD_15_01_065</v>
          </cell>
          <cell r="Q923" t="str">
            <v>ANO</v>
          </cell>
        </row>
        <row r="924">
          <cell r="A924" t="str">
            <v>8</v>
          </cell>
          <cell r="D924" t="str">
            <v>CLLD_15_01_065</v>
          </cell>
          <cell r="Q924" t="str">
            <v>ANO</v>
          </cell>
        </row>
        <row r="925">
          <cell r="A925" t="str">
            <v>12</v>
          </cell>
          <cell r="D925" t="str">
            <v>CLLD_15_01_065</v>
          </cell>
          <cell r="Q925" t="str">
            <v>NE</v>
          </cell>
        </row>
        <row r="926">
          <cell r="A926" t="str">
            <v>12</v>
          </cell>
          <cell r="D926" t="str">
            <v>CLLD_15_01_065</v>
          </cell>
          <cell r="Q926" t="str">
            <v>ANO</v>
          </cell>
        </row>
        <row r="927">
          <cell r="A927" t="str">
            <v>4</v>
          </cell>
          <cell r="D927" t="str">
            <v>CLLD_15_01_099</v>
          </cell>
          <cell r="Q927" t="str">
            <v>ANO</v>
          </cell>
        </row>
        <row r="928">
          <cell r="A928" t="str">
            <v>3</v>
          </cell>
          <cell r="D928" t="str">
            <v>CLLD_16_01_103</v>
          </cell>
          <cell r="Q928" t="str">
            <v>ANO</v>
          </cell>
        </row>
        <row r="929">
          <cell r="A929" t="str">
            <v>1</v>
          </cell>
          <cell r="D929" t="str">
            <v>CLLD_16_02_090</v>
          </cell>
          <cell r="Q929" t="str">
            <v>ANO</v>
          </cell>
        </row>
        <row r="930">
          <cell r="A930" t="str">
            <v>4</v>
          </cell>
          <cell r="D930" t="str">
            <v>CLLD_15_01_146</v>
          </cell>
          <cell r="Q930" t="str">
            <v>ANO</v>
          </cell>
        </row>
        <row r="931">
          <cell r="A931" t="str">
            <v>4</v>
          </cell>
          <cell r="D931" t="str">
            <v>CLLD_15_01_146</v>
          </cell>
          <cell r="Q931" t="str">
            <v>ANO</v>
          </cell>
        </row>
        <row r="932">
          <cell r="A932" t="str">
            <v>7</v>
          </cell>
          <cell r="D932" t="str">
            <v>CLLD_16_01_062</v>
          </cell>
          <cell r="Q932" t="str">
            <v>ANO</v>
          </cell>
        </row>
        <row r="933">
          <cell r="A933" t="str">
            <v>1</v>
          </cell>
          <cell r="D933" t="str">
            <v>CLLD_17_03_033</v>
          </cell>
          <cell r="Q933" t="str">
            <v>ANO</v>
          </cell>
        </row>
        <row r="934">
          <cell r="A934" t="str">
            <v>2</v>
          </cell>
          <cell r="D934" t="str">
            <v>CLLD_16_01_103</v>
          </cell>
          <cell r="Q934" t="str">
            <v>NE</v>
          </cell>
        </row>
        <row r="935">
          <cell r="A935" t="str">
            <v>3</v>
          </cell>
          <cell r="D935" t="str">
            <v>CLLD_16_01_103</v>
          </cell>
          <cell r="Q935" t="str">
            <v>ANO</v>
          </cell>
        </row>
        <row r="936">
          <cell r="A936" t="str">
            <v>3</v>
          </cell>
          <cell r="D936" t="str">
            <v>CLLD_16_01_103</v>
          </cell>
          <cell r="Q936" t="str">
            <v>NE</v>
          </cell>
        </row>
        <row r="937">
          <cell r="A937" t="str">
            <v>3</v>
          </cell>
          <cell r="D937" t="str">
            <v>CLLD_16_01_103</v>
          </cell>
          <cell r="Q937" t="str">
            <v>ANO</v>
          </cell>
        </row>
        <row r="938">
          <cell r="A938" t="str">
            <v>8</v>
          </cell>
          <cell r="D938" t="str">
            <v>CLLD_15_01_086</v>
          </cell>
          <cell r="Q938" t="str">
            <v>ANO</v>
          </cell>
        </row>
        <row r="939">
          <cell r="A939" t="str">
            <v>2</v>
          </cell>
          <cell r="D939" t="str">
            <v>CLLD_16_01_103</v>
          </cell>
          <cell r="Q939" t="str">
            <v>ANO</v>
          </cell>
        </row>
        <row r="940">
          <cell r="A940" t="str">
            <v>3</v>
          </cell>
          <cell r="D940" t="str">
            <v>CLLD_16_01_103</v>
          </cell>
          <cell r="Q940" t="str">
            <v>ANO</v>
          </cell>
        </row>
        <row r="941">
          <cell r="A941" t="str">
            <v>1</v>
          </cell>
          <cell r="D941" t="str">
            <v>CLLD_15_01_110</v>
          </cell>
          <cell r="Q941" t="str">
            <v>ANO</v>
          </cell>
        </row>
        <row r="942">
          <cell r="A942" t="str">
            <v>1</v>
          </cell>
          <cell r="D942" t="str">
            <v>CLLD_16_02_090</v>
          </cell>
          <cell r="Q942" t="str">
            <v>ANO</v>
          </cell>
        </row>
        <row r="943">
          <cell r="A943" t="str">
            <v>5</v>
          </cell>
          <cell r="D943" t="str">
            <v>CLLD_16_01_062</v>
          </cell>
          <cell r="Q943" t="str">
            <v>ANO</v>
          </cell>
        </row>
        <row r="944">
          <cell r="A944" t="str">
            <v>10</v>
          </cell>
          <cell r="D944" t="str">
            <v>CLLD_15_01_086</v>
          </cell>
          <cell r="Q944" t="str">
            <v>ANO</v>
          </cell>
        </row>
        <row r="945">
          <cell r="A945" t="str">
            <v>5</v>
          </cell>
          <cell r="D945" t="str">
            <v>CLLD_16_01_062</v>
          </cell>
          <cell r="Q945" t="str">
            <v>NE</v>
          </cell>
        </row>
        <row r="946">
          <cell r="A946" t="str">
            <v>2</v>
          </cell>
          <cell r="D946" t="str">
            <v>CLLD_15_01_110</v>
          </cell>
          <cell r="Q946" t="str">
            <v>ANO</v>
          </cell>
        </row>
        <row r="947">
          <cell r="A947" t="str">
            <v>2</v>
          </cell>
          <cell r="D947" t="str">
            <v>CLLD_16_02_020</v>
          </cell>
          <cell r="Q947" t="str">
            <v>NE</v>
          </cell>
        </row>
        <row r="948">
          <cell r="A948" t="str">
            <v>1</v>
          </cell>
          <cell r="D948" t="str">
            <v>CLLD_16_01_120</v>
          </cell>
          <cell r="Q948" t="str">
            <v>ANO</v>
          </cell>
        </row>
        <row r="949">
          <cell r="A949" t="str">
            <v>2</v>
          </cell>
          <cell r="D949" t="str">
            <v>CLLD_16_01_130</v>
          </cell>
          <cell r="Q949" t="str">
            <v>ANO</v>
          </cell>
        </row>
        <row r="950">
          <cell r="A950" t="str">
            <v>1</v>
          </cell>
          <cell r="D950" t="str">
            <v>CLLD_16_02_109</v>
          </cell>
          <cell r="Q950" t="str">
            <v>ANO</v>
          </cell>
        </row>
        <row r="951">
          <cell r="A951" t="str">
            <v>2</v>
          </cell>
          <cell r="D951" t="str">
            <v>CLLD_16_02_109</v>
          </cell>
          <cell r="Q951" t="str">
            <v>ANO</v>
          </cell>
        </row>
        <row r="952">
          <cell r="A952" t="str">
            <v>3</v>
          </cell>
          <cell r="D952" t="str">
            <v>CLLD_15_01_188</v>
          </cell>
          <cell r="Q952" t="str">
            <v>ANO</v>
          </cell>
        </row>
        <row r="953">
          <cell r="A953" t="str">
            <v>2</v>
          </cell>
          <cell r="D953" t="str">
            <v>CLLD_17_03_003</v>
          </cell>
          <cell r="Q953" t="str">
            <v>ANO</v>
          </cell>
        </row>
        <row r="954">
          <cell r="A954" t="str">
            <v>1</v>
          </cell>
          <cell r="D954" t="str">
            <v>CLLD_15_01_282</v>
          </cell>
          <cell r="Q954" t="str">
            <v>NE</v>
          </cell>
        </row>
        <row r="955">
          <cell r="A955" t="str">
            <v>1</v>
          </cell>
          <cell r="D955" t="str">
            <v>CLLD_15_01_282</v>
          </cell>
          <cell r="Q955" t="str">
            <v>NE</v>
          </cell>
        </row>
        <row r="956">
          <cell r="A956" t="str">
            <v>1</v>
          </cell>
          <cell r="D956" t="str">
            <v>CLLD_15_01_282</v>
          </cell>
          <cell r="Q956" t="str">
            <v>NE</v>
          </cell>
        </row>
        <row r="957">
          <cell r="A957" t="str">
            <v>1</v>
          </cell>
          <cell r="D957" t="str">
            <v>CLLD_15_01_282</v>
          </cell>
          <cell r="Q957" t="str">
            <v>NE</v>
          </cell>
        </row>
        <row r="958">
          <cell r="A958" t="str">
            <v>1</v>
          </cell>
          <cell r="D958" t="str">
            <v>CLLD_15_01_282</v>
          </cell>
          <cell r="Q958" t="str">
            <v>NE</v>
          </cell>
        </row>
        <row r="959">
          <cell r="A959" t="str">
            <v>1</v>
          </cell>
          <cell r="D959" t="str">
            <v>CLLD_15_01_282</v>
          </cell>
          <cell r="Q959" t="str">
            <v>NE</v>
          </cell>
        </row>
        <row r="960">
          <cell r="A960" t="str">
            <v>3</v>
          </cell>
          <cell r="D960" t="str">
            <v>CLLD_15_01_188</v>
          </cell>
          <cell r="Q960" t="str">
            <v>ANO</v>
          </cell>
        </row>
        <row r="961">
          <cell r="A961" t="str">
            <v>8</v>
          </cell>
          <cell r="D961" t="str">
            <v>CLLD_15_01_184</v>
          </cell>
          <cell r="Q961" t="str">
            <v>ANO</v>
          </cell>
        </row>
        <row r="962">
          <cell r="A962" t="str">
            <v>1</v>
          </cell>
          <cell r="D962" t="str">
            <v>CLLD_15_01_282</v>
          </cell>
          <cell r="Q962" t="str">
            <v>ANO</v>
          </cell>
        </row>
        <row r="963">
          <cell r="A963" t="str">
            <v>1</v>
          </cell>
          <cell r="D963" t="str">
            <v>CLLD_15_01_282</v>
          </cell>
          <cell r="Q963" t="str">
            <v>NE</v>
          </cell>
        </row>
        <row r="964">
          <cell r="A964" t="str">
            <v>1</v>
          </cell>
          <cell r="D964" t="str">
            <v>CLLD_15_01_282</v>
          </cell>
          <cell r="Q964" t="str">
            <v>NE</v>
          </cell>
        </row>
        <row r="965">
          <cell r="A965" t="str">
            <v>2</v>
          </cell>
          <cell r="D965" t="str">
            <v>CLLD_17_03_003</v>
          </cell>
          <cell r="Q965" t="str">
            <v>ANO</v>
          </cell>
        </row>
        <row r="966">
          <cell r="A966" t="str">
            <v>5</v>
          </cell>
          <cell r="D966" t="str">
            <v>CLLD_15_01_117</v>
          </cell>
          <cell r="Q966" t="str">
            <v>ANO</v>
          </cell>
        </row>
        <row r="967">
          <cell r="A967" t="str">
            <v>1</v>
          </cell>
          <cell r="D967" t="str">
            <v>CLLD_16_01_090</v>
          </cell>
          <cell r="Q967" t="str">
            <v>ANO</v>
          </cell>
        </row>
        <row r="968">
          <cell r="A968" t="str">
            <v>5</v>
          </cell>
          <cell r="D968" t="str">
            <v>CLLD_15_01_117</v>
          </cell>
          <cell r="Q968" t="str">
            <v>ANO</v>
          </cell>
        </row>
        <row r="969">
          <cell r="A969" t="str">
            <v>1</v>
          </cell>
          <cell r="D969" t="str">
            <v>CLLD_15_01_282</v>
          </cell>
          <cell r="Q969" t="str">
            <v>ANO</v>
          </cell>
        </row>
        <row r="970">
          <cell r="A970" t="str">
            <v>1</v>
          </cell>
          <cell r="D970" t="str">
            <v>CLLD_15_01_282</v>
          </cell>
          <cell r="Q970" t="str">
            <v>ANO</v>
          </cell>
        </row>
        <row r="971">
          <cell r="A971" t="str">
            <v>1</v>
          </cell>
          <cell r="D971" t="str">
            <v>CLLD_15_01_282</v>
          </cell>
          <cell r="Q971" t="str">
            <v>NE</v>
          </cell>
        </row>
        <row r="972">
          <cell r="A972" t="str">
            <v>5</v>
          </cell>
          <cell r="D972" t="str">
            <v>CLLD_15_01_117</v>
          </cell>
          <cell r="Q972" t="str">
            <v>NE</v>
          </cell>
        </row>
        <row r="973">
          <cell r="A973" t="str">
            <v>1</v>
          </cell>
          <cell r="D973" t="str">
            <v>CLLD_16_02_109</v>
          </cell>
          <cell r="Q973" t="str">
            <v>ANO</v>
          </cell>
        </row>
        <row r="974">
          <cell r="A974" t="str">
            <v>2</v>
          </cell>
          <cell r="D974" t="str">
            <v>CLLD_15_01_188</v>
          </cell>
          <cell r="Q974" t="str">
            <v>ANO</v>
          </cell>
        </row>
        <row r="975">
          <cell r="A975" t="str">
            <v>3</v>
          </cell>
          <cell r="D975" t="str">
            <v>CLLD_16_01_052</v>
          </cell>
          <cell r="Q975" t="str">
            <v>ANO</v>
          </cell>
        </row>
        <row r="976">
          <cell r="A976" t="str">
            <v>6</v>
          </cell>
          <cell r="D976" t="str">
            <v>CLLD_16_01_062</v>
          </cell>
          <cell r="Q976" t="str">
            <v>ANO</v>
          </cell>
        </row>
        <row r="977">
          <cell r="A977" t="str">
            <v>8</v>
          </cell>
          <cell r="D977" t="str">
            <v>CLLD_15_01_184</v>
          </cell>
          <cell r="Q977" t="str">
            <v>ANO</v>
          </cell>
        </row>
        <row r="978">
          <cell r="A978" t="str">
            <v>8</v>
          </cell>
          <cell r="D978" t="str">
            <v>CLLD_15_01_184</v>
          </cell>
          <cell r="Q978" t="str">
            <v>ANO</v>
          </cell>
        </row>
        <row r="979">
          <cell r="A979" t="str">
            <v>1</v>
          </cell>
          <cell r="D979" t="str">
            <v>CLLD_17_03_003</v>
          </cell>
          <cell r="Q979" t="str">
            <v>ANO</v>
          </cell>
        </row>
        <row r="980">
          <cell r="A980" t="str">
            <v>6</v>
          </cell>
          <cell r="D980" t="str">
            <v>CLLD_15_01_184</v>
          </cell>
          <cell r="Q980" t="str">
            <v>ANO</v>
          </cell>
        </row>
        <row r="981">
          <cell r="A981" t="str">
            <v>5</v>
          </cell>
          <cell r="D981" t="str">
            <v>CLLD_15_01_207</v>
          </cell>
          <cell r="Q981" t="str">
            <v>ANO</v>
          </cell>
        </row>
        <row r="982">
          <cell r="A982" t="str">
            <v>1</v>
          </cell>
          <cell r="D982" t="str">
            <v>CLLD_16_02_109</v>
          </cell>
          <cell r="Q982" t="str">
            <v>NE</v>
          </cell>
        </row>
        <row r="983">
          <cell r="A983" t="str">
            <v>2</v>
          </cell>
          <cell r="D983" t="str">
            <v>CLLD_16_01_120</v>
          </cell>
          <cell r="Q983" t="str">
            <v>ANO</v>
          </cell>
        </row>
        <row r="984">
          <cell r="A984" t="str">
            <v>1</v>
          </cell>
          <cell r="D984" t="str">
            <v>CLLD_16_02_105</v>
          </cell>
          <cell r="Q984" t="str">
            <v>NE</v>
          </cell>
        </row>
        <row r="985">
          <cell r="A985" t="str">
            <v>4</v>
          </cell>
          <cell r="D985" t="str">
            <v>CLLD_15_01_146</v>
          </cell>
          <cell r="Q985" t="str">
            <v>ANO</v>
          </cell>
        </row>
        <row r="986">
          <cell r="A986" t="str">
            <v>4</v>
          </cell>
          <cell r="D986" t="str">
            <v>CLLD_15_01_146</v>
          </cell>
          <cell r="Q986" t="str">
            <v>ANO</v>
          </cell>
        </row>
        <row r="987">
          <cell r="A987" t="str">
            <v>4</v>
          </cell>
          <cell r="D987" t="str">
            <v>CLLD_15_01_146</v>
          </cell>
          <cell r="Q987" t="str">
            <v>ANO</v>
          </cell>
        </row>
        <row r="988">
          <cell r="A988" t="str">
            <v>2</v>
          </cell>
          <cell r="D988" t="str">
            <v>CLLD_17_03_003</v>
          </cell>
          <cell r="Q988" t="str">
            <v>ANO</v>
          </cell>
        </row>
        <row r="989">
          <cell r="A989" t="str">
            <v>2</v>
          </cell>
          <cell r="D989" t="str">
            <v>CLLD_16_02_053</v>
          </cell>
          <cell r="Q989" t="str">
            <v>ANO</v>
          </cell>
        </row>
        <row r="990">
          <cell r="A990" t="str">
            <v>2</v>
          </cell>
          <cell r="D990" t="str">
            <v>CLLD_16_01_120</v>
          </cell>
          <cell r="Q990" t="str">
            <v>ANO</v>
          </cell>
        </row>
        <row r="991">
          <cell r="A991" t="str">
            <v>2</v>
          </cell>
          <cell r="D991" t="str">
            <v>CLLD_16_01_131</v>
          </cell>
          <cell r="Q991" t="str">
            <v>ANO</v>
          </cell>
        </row>
        <row r="992">
          <cell r="A992" t="str">
            <v>8</v>
          </cell>
          <cell r="D992" t="str">
            <v>CLLD_15_01_271</v>
          </cell>
          <cell r="Q992" t="str">
            <v>ANO</v>
          </cell>
        </row>
        <row r="993">
          <cell r="A993" t="str">
            <v>8</v>
          </cell>
          <cell r="D993" t="str">
            <v>CLLD_15_01_271</v>
          </cell>
          <cell r="Q993" t="str">
            <v>ANO</v>
          </cell>
        </row>
        <row r="994">
          <cell r="A994" t="str">
            <v>8</v>
          </cell>
          <cell r="D994" t="str">
            <v>CLLD_15_01_271</v>
          </cell>
          <cell r="Q994" t="str">
            <v>ANO</v>
          </cell>
        </row>
        <row r="995">
          <cell r="A995" t="str">
            <v>8</v>
          </cell>
          <cell r="D995" t="str">
            <v>CLLD_15_01_271</v>
          </cell>
          <cell r="Q995" t="str">
            <v>ANO</v>
          </cell>
        </row>
        <row r="996">
          <cell r="A996" t="str">
            <v>1</v>
          </cell>
          <cell r="D996" t="str">
            <v>CLLD_17_03_003</v>
          </cell>
          <cell r="Q996" t="str">
            <v>ANO</v>
          </cell>
        </row>
        <row r="997">
          <cell r="A997" t="str">
            <v>3</v>
          </cell>
          <cell r="D997" t="str">
            <v>CLLD_16_02_091</v>
          </cell>
          <cell r="Q997" t="str">
            <v>ANO</v>
          </cell>
        </row>
        <row r="998">
          <cell r="A998" t="str">
            <v>4</v>
          </cell>
          <cell r="D998" t="str">
            <v>CLLD_15_01_146</v>
          </cell>
          <cell r="Q998" t="str">
            <v>ANO</v>
          </cell>
        </row>
        <row r="999">
          <cell r="A999" t="str">
            <v>4</v>
          </cell>
          <cell r="D999" t="str">
            <v>CLLD_15_01_146</v>
          </cell>
          <cell r="Q999" t="str">
            <v>ANO</v>
          </cell>
        </row>
        <row r="1000">
          <cell r="A1000" t="str">
            <v>4</v>
          </cell>
          <cell r="D1000" t="str">
            <v>CLLD_15_01_146</v>
          </cell>
          <cell r="Q1000" t="str">
            <v>ANO</v>
          </cell>
        </row>
        <row r="1001">
          <cell r="A1001" t="str">
            <v>4</v>
          </cell>
          <cell r="D1001" t="str">
            <v>CLLD_15_01_146</v>
          </cell>
          <cell r="Q1001" t="str">
            <v>ANO</v>
          </cell>
        </row>
        <row r="1002">
          <cell r="A1002" t="str">
            <v>1</v>
          </cell>
          <cell r="D1002" t="str">
            <v>CLLD_17_03_033</v>
          </cell>
          <cell r="Q1002" t="str">
            <v>ANO</v>
          </cell>
        </row>
        <row r="1003">
          <cell r="A1003" t="str">
            <v>8</v>
          </cell>
          <cell r="D1003" t="str">
            <v>CLLD_15_01_271</v>
          </cell>
          <cell r="Q1003" t="str">
            <v>ANO</v>
          </cell>
        </row>
        <row r="1004">
          <cell r="A1004" t="str">
            <v>1</v>
          </cell>
          <cell r="D1004" t="str">
            <v>CLLD_15_01_227</v>
          </cell>
          <cell r="Q1004" t="str">
            <v>ANO</v>
          </cell>
        </row>
        <row r="1005">
          <cell r="A1005" t="str">
            <v>1</v>
          </cell>
          <cell r="D1005" t="str">
            <v>CLLD_17_03_038</v>
          </cell>
          <cell r="Q1005" t="str">
            <v>ANO</v>
          </cell>
        </row>
        <row r="1006">
          <cell r="A1006" t="str">
            <v>1</v>
          </cell>
          <cell r="D1006" t="str">
            <v>CLLD_15_01_227</v>
          </cell>
          <cell r="Q1006" t="str">
            <v>ANO</v>
          </cell>
        </row>
        <row r="1007">
          <cell r="A1007" t="str">
            <v>1</v>
          </cell>
          <cell r="D1007" t="str">
            <v>CLLD_17_03_038</v>
          </cell>
          <cell r="Q1007" t="str">
            <v>ANO</v>
          </cell>
        </row>
        <row r="1008">
          <cell r="A1008" t="str">
            <v>1</v>
          </cell>
          <cell r="D1008" t="str">
            <v>CLLD_17_03_038</v>
          </cell>
          <cell r="Q1008" t="str">
            <v>ANO</v>
          </cell>
        </row>
        <row r="1009">
          <cell r="A1009" t="str">
            <v>2</v>
          </cell>
          <cell r="D1009" t="str">
            <v>CLLD_16_01_029</v>
          </cell>
          <cell r="Q1009" t="str">
            <v>NE</v>
          </cell>
        </row>
        <row r="1010">
          <cell r="A1010" t="str">
            <v>1</v>
          </cell>
          <cell r="D1010" t="str">
            <v>CLLD_16_01_048</v>
          </cell>
          <cell r="Q1010" t="str">
            <v>ANO</v>
          </cell>
        </row>
        <row r="1011">
          <cell r="A1011" t="str">
            <v>2</v>
          </cell>
          <cell r="D1011" t="str">
            <v>CLLD_16_01_029</v>
          </cell>
          <cell r="Q1011" t="str">
            <v>NE</v>
          </cell>
        </row>
        <row r="1012">
          <cell r="A1012" t="str">
            <v>2</v>
          </cell>
          <cell r="D1012" t="str">
            <v>CLLD_15_01_282</v>
          </cell>
          <cell r="Q1012" t="str">
            <v>ANO</v>
          </cell>
        </row>
        <row r="1013">
          <cell r="A1013" t="str">
            <v>7</v>
          </cell>
          <cell r="D1013" t="str">
            <v>CLLD_15_01_242</v>
          </cell>
          <cell r="Q1013" t="str">
            <v>ANO</v>
          </cell>
        </row>
        <row r="1014">
          <cell r="A1014" t="str">
            <v>7</v>
          </cell>
          <cell r="D1014" t="str">
            <v>CLLD_15_01_242</v>
          </cell>
          <cell r="Q1014" t="str">
            <v>ANO</v>
          </cell>
        </row>
        <row r="1015">
          <cell r="A1015" t="str">
            <v>1</v>
          </cell>
          <cell r="D1015" t="str">
            <v>CLLD_16_02_090</v>
          </cell>
          <cell r="Q1015" t="str">
            <v>NE</v>
          </cell>
        </row>
        <row r="1016">
          <cell r="A1016" t="str">
            <v>1</v>
          </cell>
          <cell r="D1016" t="str">
            <v>CLLD_16_02_090</v>
          </cell>
          <cell r="Q1016" t="str">
            <v>ANO</v>
          </cell>
        </row>
        <row r="1017">
          <cell r="A1017" t="str">
            <v>3</v>
          </cell>
          <cell r="D1017" t="str">
            <v>CLLD_16_01_086</v>
          </cell>
          <cell r="Q1017" t="str">
            <v>ANO</v>
          </cell>
        </row>
        <row r="1018">
          <cell r="A1018" t="str">
            <v>1</v>
          </cell>
          <cell r="D1018" t="str">
            <v>CLLD_16_02_090</v>
          </cell>
          <cell r="Q1018" t="str">
            <v>ANO</v>
          </cell>
        </row>
        <row r="1019">
          <cell r="A1019" t="str">
            <v>3</v>
          </cell>
          <cell r="D1019" t="str">
            <v>CLLD_16_01_086</v>
          </cell>
          <cell r="Q1019" t="str">
            <v>ANO</v>
          </cell>
        </row>
        <row r="1020">
          <cell r="A1020" t="str">
            <v>3</v>
          </cell>
          <cell r="D1020" t="str">
            <v>CLLD_16_01_086</v>
          </cell>
          <cell r="Q1020" t="str">
            <v>ANO</v>
          </cell>
        </row>
        <row r="1021">
          <cell r="A1021" t="str">
            <v>4</v>
          </cell>
          <cell r="D1021" t="str">
            <v>CLLD_15_01_158</v>
          </cell>
          <cell r="Q1021" t="str">
            <v>ANO</v>
          </cell>
        </row>
        <row r="1022">
          <cell r="A1022" t="str">
            <v>2</v>
          </cell>
          <cell r="D1022" t="str">
            <v>CLLD_15_01_030</v>
          </cell>
          <cell r="Q1022" t="str">
            <v>NE</v>
          </cell>
        </row>
        <row r="1023">
          <cell r="A1023" t="str">
            <v>2</v>
          </cell>
          <cell r="D1023" t="str">
            <v>CLLD_17_03_003</v>
          </cell>
          <cell r="Q1023" t="str">
            <v>ANO</v>
          </cell>
        </row>
        <row r="1024">
          <cell r="A1024" t="str">
            <v>2</v>
          </cell>
          <cell r="D1024" t="str">
            <v>CLLD_16_02_090</v>
          </cell>
          <cell r="Q1024" t="str">
            <v>ANO</v>
          </cell>
        </row>
        <row r="1025">
          <cell r="A1025" t="str">
            <v>2</v>
          </cell>
          <cell r="D1025" t="str">
            <v>CLLD_15_01_282</v>
          </cell>
          <cell r="Q1025" t="str">
            <v>ANO</v>
          </cell>
        </row>
        <row r="1026">
          <cell r="A1026" t="str">
            <v>2</v>
          </cell>
          <cell r="D1026" t="str">
            <v>CLLD_15_01_282</v>
          </cell>
          <cell r="Q1026" t="str">
            <v>ANO</v>
          </cell>
        </row>
        <row r="1027">
          <cell r="A1027" t="str">
            <v>2</v>
          </cell>
          <cell r="D1027" t="str">
            <v>CLLD_15_01_282</v>
          </cell>
          <cell r="Q1027" t="str">
            <v>ANO</v>
          </cell>
        </row>
        <row r="1028">
          <cell r="A1028" t="str">
            <v>2</v>
          </cell>
          <cell r="D1028" t="str">
            <v>CLLD_15_01_030</v>
          </cell>
          <cell r="Q1028" t="str">
            <v>NE</v>
          </cell>
        </row>
        <row r="1029">
          <cell r="A1029" t="str">
            <v>1</v>
          </cell>
          <cell r="D1029" t="str">
            <v>CLLD_15_01_030</v>
          </cell>
          <cell r="Q1029" t="str">
            <v>NE</v>
          </cell>
        </row>
        <row r="1030">
          <cell r="A1030" t="str">
            <v>1</v>
          </cell>
          <cell r="D1030" t="str">
            <v>CLLD_16_01_048</v>
          </cell>
          <cell r="Q1030" t="str">
            <v>ANO</v>
          </cell>
        </row>
        <row r="1031">
          <cell r="A1031" t="str">
            <v>2</v>
          </cell>
          <cell r="D1031" t="str">
            <v>CLLD_15_01_030</v>
          </cell>
          <cell r="Q1031" t="str">
            <v>NE</v>
          </cell>
        </row>
        <row r="1032">
          <cell r="A1032" t="str">
            <v>1</v>
          </cell>
          <cell r="D1032" t="str">
            <v>CLLD_15_01_030</v>
          </cell>
          <cell r="Q1032" t="str">
            <v>NE</v>
          </cell>
        </row>
        <row r="1033">
          <cell r="A1033" t="str">
            <v>3</v>
          </cell>
          <cell r="D1033" t="str">
            <v>CLLD_16_01_086</v>
          </cell>
          <cell r="Q1033" t="str">
            <v>ANO</v>
          </cell>
        </row>
        <row r="1034">
          <cell r="A1034" t="str">
            <v>4</v>
          </cell>
          <cell r="D1034" t="str">
            <v>CLLD_15_01_158</v>
          </cell>
          <cell r="Q1034" t="str">
            <v>ANO</v>
          </cell>
        </row>
        <row r="1035">
          <cell r="A1035" t="str">
            <v>4</v>
          </cell>
          <cell r="D1035" t="str">
            <v>CLLD_15_01_158</v>
          </cell>
          <cell r="Q1035" t="str">
            <v>ANO</v>
          </cell>
        </row>
        <row r="1036">
          <cell r="A1036" t="str">
            <v>1</v>
          </cell>
          <cell r="D1036" t="str">
            <v>CLLD_15_01_030</v>
          </cell>
          <cell r="Q1036" t="str">
            <v>NE</v>
          </cell>
        </row>
        <row r="1037">
          <cell r="A1037" t="str">
            <v>4</v>
          </cell>
          <cell r="D1037" t="str">
            <v>CLLD_15_01_158</v>
          </cell>
          <cell r="Q1037" t="str">
            <v>NE</v>
          </cell>
        </row>
        <row r="1038">
          <cell r="A1038" t="str">
            <v>3</v>
          </cell>
          <cell r="D1038" t="str">
            <v>CLLD_16_01_086</v>
          </cell>
          <cell r="Q1038" t="str">
            <v>ANO</v>
          </cell>
        </row>
        <row r="1039">
          <cell r="A1039" t="str">
            <v>2</v>
          </cell>
          <cell r="D1039" t="str">
            <v>CLLD_15_01_030</v>
          </cell>
          <cell r="Q1039" t="str">
            <v>NE</v>
          </cell>
        </row>
        <row r="1040">
          <cell r="A1040" t="str">
            <v>1</v>
          </cell>
          <cell r="D1040" t="str">
            <v>CLLD_15_01_030</v>
          </cell>
          <cell r="Q1040" t="str">
            <v>NE</v>
          </cell>
        </row>
        <row r="1041">
          <cell r="A1041" t="str">
            <v>1</v>
          </cell>
          <cell r="D1041" t="str">
            <v>CLLD_16_01_167</v>
          </cell>
          <cell r="Q1041" t="str">
            <v>ANO</v>
          </cell>
        </row>
        <row r="1042">
          <cell r="A1042" t="str">
            <v>1</v>
          </cell>
          <cell r="D1042" t="str">
            <v>CLLD_16_01_167</v>
          </cell>
          <cell r="Q1042" t="str">
            <v>ANO</v>
          </cell>
        </row>
        <row r="1043">
          <cell r="A1043" t="str">
            <v>1</v>
          </cell>
          <cell r="D1043" t="str">
            <v>CLLD_16_01_167</v>
          </cell>
          <cell r="Q1043" t="str">
            <v>ANO</v>
          </cell>
        </row>
        <row r="1044">
          <cell r="A1044" t="str">
            <v>1</v>
          </cell>
          <cell r="D1044" t="str">
            <v>CLLD_16_01_106</v>
          </cell>
          <cell r="Q1044" t="str">
            <v>ANO</v>
          </cell>
        </row>
        <row r="1045">
          <cell r="A1045" t="str">
            <v>4</v>
          </cell>
          <cell r="D1045" t="str">
            <v>CLLD_17_03_033</v>
          </cell>
          <cell r="Q1045" t="str">
            <v>ANO</v>
          </cell>
        </row>
        <row r="1046">
          <cell r="A1046" t="str">
            <v>2</v>
          </cell>
          <cell r="D1046" t="str">
            <v>CLLD_17_03_016</v>
          </cell>
          <cell r="Q1046" t="str">
            <v>ANO</v>
          </cell>
        </row>
        <row r="1047">
          <cell r="A1047" t="str">
            <v>1</v>
          </cell>
          <cell r="D1047" t="str">
            <v>CLLD_16_01_045</v>
          </cell>
          <cell r="Q1047" t="str">
            <v>ANO</v>
          </cell>
        </row>
        <row r="1048">
          <cell r="A1048" t="str">
            <v>1</v>
          </cell>
          <cell r="D1048" t="str">
            <v>CLLD_16_02_022</v>
          </cell>
          <cell r="Q1048" t="str">
            <v>ANO</v>
          </cell>
        </row>
        <row r="1049">
          <cell r="A1049" t="str">
            <v>2</v>
          </cell>
          <cell r="D1049" t="str">
            <v>CLLD_16_01_004</v>
          </cell>
          <cell r="Q1049" t="str">
            <v>ANO</v>
          </cell>
        </row>
        <row r="1050">
          <cell r="A1050" t="str">
            <v>4</v>
          </cell>
          <cell r="D1050" t="str">
            <v>CLLD_15_01_146</v>
          </cell>
          <cell r="Q1050" t="str">
            <v>ANO</v>
          </cell>
        </row>
        <row r="1051">
          <cell r="A1051" t="str">
            <v>1</v>
          </cell>
          <cell r="D1051" t="str">
            <v>CLLD_16_01_044</v>
          </cell>
          <cell r="Q1051" t="str">
            <v>ANO</v>
          </cell>
        </row>
        <row r="1052">
          <cell r="A1052" t="str">
            <v>3</v>
          </cell>
          <cell r="D1052" t="str">
            <v>CLLD_16_02_053</v>
          </cell>
          <cell r="Q1052" t="str">
            <v>ANO</v>
          </cell>
        </row>
        <row r="1053">
          <cell r="A1053" t="str">
            <v>4</v>
          </cell>
          <cell r="D1053" t="str">
            <v>CLLD_15_01_146</v>
          </cell>
          <cell r="Q1053" t="str">
            <v>ANO</v>
          </cell>
        </row>
        <row r="1054">
          <cell r="A1054" t="str">
            <v>1</v>
          </cell>
          <cell r="D1054" t="str">
            <v>CLLD_16_01_048</v>
          </cell>
          <cell r="Q1054" t="str">
            <v>ANO</v>
          </cell>
        </row>
        <row r="1055">
          <cell r="A1055" t="str">
            <v>1</v>
          </cell>
          <cell r="D1055" t="str">
            <v>CLLD_16_01_044</v>
          </cell>
          <cell r="Q1055" t="str">
            <v>ANO</v>
          </cell>
        </row>
        <row r="1056">
          <cell r="A1056" t="str">
            <v>1</v>
          </cell>
          <cell r="D1056" t="str">
            <v>CLLD_16_02_049</v>
          </cell>
          <cell r="Q1056" t="str">
            <v>ANO</v>
          </cell>
        </row>
        <row r="1057">
          <cell r="A1057" t="str">
            <v>4</v>
          </cell>
          <cell r="D1057" t="str">
            <v>CLLD_15_01_146</v>
          </cell>
          <cell r="Q1057" t="str">
            <v>ANO</v>
          </cell>
        </row>
        <row r="1058">
          <cell r="A1058" t="str">
            <v>2</v>
          </cell>
          <cell r="D1058" t="str">
            <v>CLLD_15_01_110</v>
          </cell>
          <cell r="Q1058" t="str">
            <v>NE</v>
          </cell>
        </row>
        <row r="1059">
          <cell r="A1059" t="str">
            <v>1</v>
          </cell>
          <cell r="D1059" t="str">
            <v>CLLD_16_02_049</v>
          </cell>
          <cell r="Q1059" t="str">
            <v>ANO</v>
          </cell>
        </row>
        <row r="1060">
          <cell r="A1060" t="str">
            <v>3</v>
          </cell>
          <cell r="D1060" t="str">
            <v>CLLD_15_01_158</v>
          </cell>
          <cell r="Q1060" t="str">
            <v>ANO</v>
          </cell>
        </row>
        <row r="1061">
          <cell r="A1061" t="str">
            <v>3</v>
          </cell>
          <cell r="D1061" t="str">
            <v>CLLD_17_03_002</v>
          </cell>
          <cell r="Q1061" t="str">
            <v>ANO</v>
          </cell>
        </row>
        <row r="1062">
          <cell r="A1062" t="str">
            <v>1</v>
          </cell>
          <cell r="D1062" t="str">
            <v>CLLD_16_01_044</v>
          </cell>
          <cell r="Q1062" t="str">
            <v>ANO</v>
          </cell>
        </row>
        <row r="1063">
          <cell r="A1063" t="str">
            <v>1</v>
          </cell>
          <cell r="D1063" t="str">
            <v>CLLD_16_01_048</v>
          </cell>
          <cell r="Q1063" t="str">
            <v>ANO</v>
          </cell>
        </row>
        <row r="1064">
          <cell r="A1064" t="str">
            <v>3</v>
          </cell>
          <cell r="D1064" t="str">
            <v>CLLD_15_01_158</v>
          </cell>
          <cell r="Q1064" t="str">
            <v>ANO</v>
          </cell>
        </row>
        <row r="1065">
          <cell r="A1065" t="str">
            <v>3</v>
          </cell>
          <cell r="D1065" t="str">
            <v>CLLD_17_03_002</v>
          </cell>
          <cell r="Q1065" t="str">
            <v>ANO</v>
          </cell>
        </row>
        <row r="1066">
          <cell r="A1066" t="str">
            <v>2</v>
          </cell>
          <cell r="D1066" t="str">
            <v>CLLD_16_02_090</v>
          </cell>
          <cell r="Q1066" t="str">
            <v>ANO</v>
          </cell>
        </row>
        <row r="1067">
          <cell r="A1067" t="str">
            <v>3</v>
          </cell>
          <cell r="D1067" t="str">
            <v>CLLD_15_01_158</v>
          </cell>
          <cell r="Q1067" t="str">
            <v>ANO</v>
          </cell>
        </row>
        <row r="1068">
          <cell r="A1068" t="str">
            <v>1</v>
          </cell>
          <cell r="D1068" t="str">
            <v>CLLD_16_01_048</v>
          </cell>
          <cell r="Q1068" t="str">
            <v>ANO</v>
          </cell>
        </row>
        <row r="1069">
          <cell r="A1069" t="str">
            <v>1</v>
          </cell>
          <cell r="D1069" t="str">
            <v>CLLD_16_01_048</v>
          </cell>
          <cell r="Q1069" t="str">
            <v>ANO</v>
          </cell>
        </row>
        <row r="1070">
          <cell r="A1070" t="str">
            <v>5</v>
          </cell>
          <cell r="D1070" t="str">
            <v>CLLD_15_01_229</v>
          </cell>
          <cell r="Q1070" t="str">
            <v>ANO</v>
          </cell>
        </row>
        <row r="1071">
          <cell r="A1071" t="str">
            <v>2</v>
          </cell>
          <cell r="D1071" t="str">
            <v>CLLD_16_01_148</v>
          </cell>
          <cell r="Q1071" t="str">
            <v>ANO</v>
          </cell>
        </row>
        <row r="1072">
          <cell r="A1072" t="str">
            <v>5</v>
          </cell>
          <cell r="D1072" t="str">
            <v>CLLD_15_01_146</v>
          </cell>
          <cell r="Q1072" t="str">
            <v>ANO</v>
          </cell>
        </row>
        <row r="1073">
          <cell r="A1073" t="str">
            <v>5</v>
          </cell>
          <cell r="D1073" t="str">
            <v>CLLD_15_01_146</v>
          </cell>
          <cell r="Q1073" t="str">
            <v>ANO</v>
          </cell>
        </row>
        <row r="1074">
          <cell r="A1074" t="str">
            <v>3</v>
          </cell>
          <cell r="D1074" t="str">
            <v>CLLD_15_01_158</v>
          </cell>
          <cell r="Q1074" t="str">
            <v>NE</v>
          </cell>
        </row>
        <row r="1075">
          <cell r="A1075" t="str">
            <v>1</v>
          </cell>
          <cell r="D1075" t="str">
            <v>CLLD_16_02_103</v>
          </cell>
          <cell r="Q1075" t="str">
            <v>ANO</v>
          </cell>
        </row>
        <row r="1076">
          <cell r="A1076" t="str">
            <v>3</v>
          </cell>
          <cell r="D1076" t="str">
            <v>CLLD_15_01_158</v>
          </cell>
          <cell r="Q1076" t="str">
            <v>ANO</v>
          </cell>
        </row>
        <row r="1077">
          <cell r="A1077" t="str">
            <v>4</v>
          </cell>
          <cell r="D1077" t="str">
            <v>CLLD_15_01_117</v>
          </cell>
          <cell r="Q1077" t="str">
            <v>ANO</v>
          </cell>
        </row>
        <row r="1078">
          <cell r="A1078" t="str">
            <v>5</v>
          </cell>
          <cell r="D1078" t="str">
            <v>CLLD_15_01_229</v>
          </cell>
          <cell r="Q1078" t="str">
            <v>ANO</v>
          </cell>
        </row>
        <row r="1079">
          <cell r="A1079" t="str">
            <v>2</v>
          </cell>
          <cell r="D1079" t="str">
            <v>CLLD_16_02_068</v>
          </cell>
          <cell r="Q1079" t="str">
            <v>ANO</v>
          </cell>
        </row>
        <row r="1080">
          <cell r="A1080" t="str">
            <v>2</v>
          </cell>
          <cell r="D1080" t="str">
            <v>CLLD_15_01_110</v>
          </cell>
          <cell r="Q1080" t="str">
            <v>ANO</v>
          </cell>
        </row>
        <row r="1081">
          <cell r="A1081" t="str">
            <v>1</v>
          </cell>
          <cell r="D1081" t="str">
            <v>CLLD_16_01_026</v>
          </cell>
          <cell r="Q1081" t="str">
            <v>ANO</v>
          </cell>
        </row>
        <row r="1082">
          <cell r="A1082" t="str">
            <v>5</v>
          </cell>
          <cell r="D1082" t="str">
            <v>CLLD_15_01_229</v>
          </cell>
          <cell r="Q1082" t="str">
            <v>ANO</v>
          </cell>
        </row>
        <row r="1083">
          <cell r="A1083" t="str">
            <v>2</v>
          </cell>
          <cell r="D1083" t="str">
            <v>CLLD_16_02_090</v>
          </cell>
          <cell r="Q1083" t="str">
            <v>ANO</v>
          </cell>
        </row>
        <row r="1084">
          <cell r="A1084" t="str">
            <v>2</v>
          </cell>
          <cell r="D1084" t="str">
            <v>CLLD_16_02_068</v>
          </cell>
          <cell r="Q1084" t="str">
            <v>ANO</v>
          </cell>
        </row>
        <row r="1085">
          <cell r="A1085" t="str">
            <v>1</v>
          </cell>
          <cell r="D1085" t="str">
            <v>CLLD_16_02_105</v>
          </cell>
          <cell r="Q1085" t="str">
            <v>ANO</v>
          </cell>
        </row>
        <row r="1086">
          <cell r="A1086" t="str">
            <v>5</v>
          </cell>
          <cell r="D1086" t="str">
            <v>CLLD_16_01_028</v>
          </cell>
          <cell r="Q1086" t="str">
            <v>ANO</v>
          </cell>
        </row>
        <row r="1087">
          <cell r="A1087" t="str">
            <v>5</v>
          </cell>
          <cell r="D1087" t="str">
            <v>CLLD_16_01_028</v>
          </cell>
          <cell r="Q1087" t="str">
            <v>ANO</v>
          </cell>
        </row>
        <row r="1088">
          <cell r="A1088" t="str">
            <v>3</v>
          </cell>
          <cell r="D1088" t="str">
            <v>CLLD_16_01_026</v>
          </cell>
          <cell r="Q1088" t="str">
            <v>ANO</v>
          </cell>
        </row>
        <row r="1089">
          <cell r="A1089" t="str">
            <v>1</v>
          </cell>
          <cell r="D1089" t="str">
            <v>CLLD_16_02_105</v>
          </cell>
          <cell r="Q1089" t="str">
            <v>ANO</v>
          </cell>
        </row>
        <row r="1090">
          <cell r="A1090" t="str">
            <v>2</v>
          </cell>
          <cell r="D1090" t="str">
            <v>CLLD_16_02_090</v>
          </cell>
          <cell r="Q1090" t="str">
            <v>ANO</v>
          </cell>
        </row>
        <row r="1091">
          <cell r="A1091" t="str">
            <v>5</v>
          </cell>
          <cell r="D1091" t="str">
            <v>CLLD_16_01_028</v>
          </cell>
          <cell r="Q1091" t="str">
            <v>NE</v>
          </cell>
        </row>
        <row r="1092">
          <cell r="A1092" t="str">
            <v>6</v>
          </cell>
          <cell r="D1092" t="str">
            <v>CLLD_16_01_030</v>
          </cell>
          <cell r="Q1092" t="str">
            <v>ANO</v>
          </cell>
        </row>
        <row r="1093">
          <cell r="A1093" t="str">
            <v>3</v>
          </cell>
          <cell r="D1093" t="str">
            <v>CLLD_16_01_092</v>
          </cell>
          <cell r="Q1093" t="str">
            <v>ANO</v>
          </cell>
        </row>
        <row r="1094">
          <cell r="A1094" t="str">
            <v>3</v>
          </cell>
          <cell r="D1094" t="str">
            <v>CLLD_16_01_092</v>
          </cell>
          <cell r="Q1094" t="str">
            <v>ANO</v>
          </cell>
        </row>
        <row r="1095">
          <cell r="A1095" t="str">
            <v>3</v>
          </cell>
          <cell r="D1095" t="str">
            <v>CLLD_16_01_092</v>
          </cell>
          <cell r="Q1095" t="str">
            <v>ANO</v>
          </cell>
        </row>
        <row r="1096">
          <cell r="A1096" t="str">
            <v>3</v>
          </cell>
          <cell r="D1096" t="str">
            <v>CLLD_16_01_092</v>
          </cell>
          <cell r="Q1096" t="str">
            <v>ANO</v>
          </cell>
        </row>
        <row r="1097">
          <cell r="A1097" t="str">
            <v>1</v>
          </cell>
          <cell r="D1097" t="str">
            <v>CLLD_16_01_099</v>
          </cell>
          <cell r="Q1097" t="str">
            <v>ANO</v>
          </cell>
        </row>
        <row r="1098">
          <cell r="A1098" t="str">
            <v>2</v>
          </cell>
          <cell r="D1098" t="str">
            <v>CLLD_16_01_044</v>
          </cell>
          <cell r="Q1098" t="str">
            <v>ANO</v>
          </cell>
        </row>
        <row r="1099">
          <cell r="A1099" t="str">
            <v>2</v>
          </cell>
          <cell r="D1099" t="str">
            <v>CLLD_16_01_044</v>
          </cell>
          <cell r="Q1099" t="str">
            <v>NE</v>
          </cell>
        </row>
        <row r="1100">
          <cell r="A1100" t="str">
            <v>2</v>
          </cell>
          <cell r="D1100" t="str">
            <v>CLLD_16_01_044</v>
          </cell>
          <cell r="Q1100" t="str">
            <v>NE</v>
          </cell>
        </row>
        <row r="1101">
          <cell r="A1101" t="str">
            <v>4</v>
          </cell>
          <cell r="D1101" t="str">
            <v>CLLD_16_02_091</v>
          </cell>
          <cell r="Q1101" t="str">
            <v>NE</v>
          </cell>
        </row>
        <row r="1102">
          <cell r="A1102" t="str">
            <v>6</v>
          </cell>
          <cell r="D1102" t="str">
            <v>CLLD_15_01_146</v>
          </cell>
          <cell r="Q1102" t="str">
            <v>ANO</v>
          </cell>
        </row>
        <row r="1103">
          <cell r="A1103" t="str">
            <v>2</v>
          </cell>
          <cell r="D1103" t="str">
            <v>CLLD_16_01_044</v>
          </cell>
          <cell r="Q1103" t="str">
            <v>ANO</v>
          </cell>
        </row>
        <row r="1104">
          <cell r="A1104" t="str">
            <v>2</v>
          </cell>
          <cell r="D1104" t="str">
            <v>CLLD_16_01_044</v>
          </cell>
          <cell r="Q1104" t="str">
            <v>ANO</v>
          </cell>
        </row>
        <row r="1105">
          <cell r="A1105" t="str">
            <v>2</v>
          </cell>
          <cell r="D1105" t="str">
            <v>CLLD_16_01_044</v>
          </cell>
          <cell r="Q1105" t="str">
            <v>ANO</v>
          </cell>
        </row>
        <row r="1106">
          <cell r="A1106" t="str">
            <v>2</v>
          </cell>
          <cell r="D1106" t="str">
            <v>CLLD_16_01_044</v>
          </cell>
          <cell r="Q1106" t="str">
            <v>ANO</v>
          </cell>
        </row>
        <row r="1107">
          <cell r="A1107" t="str">
            <v>2</v>
          </cell>
          <cell r="D1107" t="str">
            <v>CLLD_16_01_044</v>
          </cell>
          <cell r="Q1107" t="str">
            <v>NE</v>
          </cell>
        </row>
        <row r="1108">
          <cell r="A1108" t="str">
            <v>2</v>
          </cell>
          <cell r="D1108" t="str">
            <v>CLLD_16_01_117</v>
          </cell>
          <cell r="Q1108" t="str">
            <v>NE</v>
          </cell>
        </row>
        <row r="1109">
          <cell r="A1109" t="str">
            <v>7</v>
          </cell>
          <cell r="D1109" t="str">
            <v>CLLD_15_01_046</v>
          </cell>
          <cell r="Q1109" t="str">
            <v>ANO</v>
          </cell>
        </row>
        <row r="1110">
          <cell r="A1110" t="str">
            <v>1</v>
          </cell>
          <cell r="D1110" t="str">
            <v>CLLD_16_01_073</v>
          </cell>
          <cell r="Q1110" t="str">
            <v>ANO</v>
          </cell>
        </row>
        <row r="1111">
          <cell r="A1111" t="str">
            <v>1</v>
          </cell>
          <cell r="D1111" t="str">
            <v>CLLD_16_01_073</v>
          </cell>
          <cell r="Q1111" t="str">
            <v>ANO</v>
          </cell>
        </row>
        <row r="1112">
          <cell r="A1112" t="str">
            <v>4</v>
          </cell>
          <cell r="D1112" t="str">
            <v>CLLD_16_01_086</v>
          </cell>
          <cell r="Q1112" t="str">
            <v>NE</v>
          </cell>
        </row>
        <row r="1113">
          <cell r="A1113" t="str">
            <v>3</v>
          </cell>
          <cell r="D1113" t="str">
            <v>CLLD_16_02_068</v>
          </cell>
          <cell r="Q1113" t="str">
            <v>NE</v>
          </cell>
        </row>
        <row r="1114">
          <cell r="A1114" t="str">
            <v>8</v>
          </cell>
          <cell r="D1114" t="str">
            <v>CLLD_15_01_046</v>
          </cell>
          <cell r="Q1114" t="str">
            <v>ANO</v>
          </cell>
        </row>
        <row r="1115">
          <cell r="A1115" t="str">
            <v>2</v>
          </cell>
          <cell r="D1115" t="str">
            <v>CLLD_16_02_068</v>
          </cell>
          <cell r="Q1115" t="str">
            <v>ANO</v>
          </cell>
        </row>
        <row r="1116">
          <cell r="A1116" t="str">
            <v>5</v>
          </cell>
          <cell r="D1116" t="str">
            <v>CLLD_15_01_235</v>
          </cell>
          <cell r="Q1116" t="str">
            <v>ANO</v>
          </cell>
        </row>
        <row r="1117">
          <cell r="A1117" t="str">
            <v>3</v>
          </cell>
          <cell r="D1117" t="str">
            <v>CLLD_16_01_131</v>
          </cell>
          <cell r="Q1117" t="str">
            <v>ANO</v>
          </cell>
        </row>
        <row r="1118">
          <cell r="A1118" t="str">
            <v>3</v>
          </cell>
          <cell r="D1118" t="str">
            <v>CLLD_16_01_026</v>
          </cell>
          <cell r="Q1118" t="str">
            <v>NE</v>
          </cell>
        </row>
        <row r="1119">
          <cell r="A1119" t="str">
            <v>3</v>
          </cell>
          <cell r="D1119" t="str">
            <v>CLLD_16_01_026</v>
          </cell>
          <cell r="Q1119" t="str">
            <v>NE</v>
          </cell>
        </row>
        <row r="1120">
          <cell r="A1120" t="str">
            <v>3</v>
          </cell>
          <cell r="D1120" t="str">
            <v>CLLD_15_01_282</v>
          </cell>
          <cell r="Q1120" t="str">
            <v>ANO</v>
          </cell>
        </row>
        <row r="1121">
          <cell r="A1121" t="str">
            <v>10</v>
          </cell>
          <cell r="D1121" t="str">
            <v>CLLD_15_01_258</v>
          </cell>
          <cell r="Q1121" t="str">
            <v>ANO</v>
          </cell>
        </row>
        <row r="1122">
          <cell r="A1122" t="str">
            <v>9</v>
          </cell>
          <cell r="D1122" t="str">
            <v>CLLD_15_01_242</v>
          </cell>
          <cell r="Q1122" t="str">
            <v>ANO</v>
          </cell>
        </row>
        <row r="1123">
          <cell r="A1123" t="str">
            <v>9</v>
          </cell>
          <cell r="D1123" t="str">
            <v>CLLD_15_01_258</v>
          </cell>
          <cell r="Q1123" t="str">
            <v>ANO</v>
          </cell>
        </row>
        <row r="1124">
          <cell r="A1124" t="str">
            <v>1</v>
          </cell>
          <cell r="D1124" t="str">
            <v>CLLD_16_01_106</v>
          </cell>
          <cell r="Q1124" t="str">
            <v>ANO</v>
          </cell>
        </row>
        <row r="1125">
          <cell r="A1125" t="str">
            <v>2</v>
          </cell>
          <cell r="D1125" t="str">
            <v>CLLD_16_01_106</v>
          </cell>
          <cell r="Q1125" t="str">
            <v>ANO</v>
          </cell>
        </row>
        <row r="1126">
          <cell r="A1126" t="str">
            <v>1</v>
          </cell>
          <cell r="D1126" t="str">
            <v>CLLD_16_02_105</v>
          </cell>
          <cell r="Q1126" t="str">
            <v>ANO</v>
          </cell>
        </row>
        <row r="1127">
          <cell r="A1127" t="str">
            <v>2</v>
          </cell>
          <cell r="D1127" t="str">
            <v>CLLD_17_03_033</v>
          </cell>
          <cell r="Q1127" t="str">
            <v>ANO</v>
          </cell>
        </row>
        <row r="1128">
          <cell r="A1128" t="str">
            <v>7</v>
          </cell>
          <cell r="D1128" t="str">
            <v>CLLD_15_01_046</v>
          </cell>
          <cell r="Q1128" t="str">
            <v>ANO</v>
          </cell>
        </row>
        <row r="1129">
          <cell r="A1129" t="str">
            <v>1</v>
          </cell>
          <cell r="D1129" t="str">
            <v>CLLD_16_01_117</v>
          </cell>
          <cell r="Q1129" t="str">
            <v>ANO</v>
          </cell>
        </row>
        <row r="1130">
          <cell r="A1130" t="str">
            <v>6</v>
          </cell>
          <cell r="D1130" t="str">
            <v>CLLD_15_01_104</v>
          </cell>
          <cell r="Q1130" t="str">
            <v>ANO</v>
          </cell>
        </row>
        <row r="1131">
          <cell r="A1131" t="str">
            <v>5</v>
          </cell>
          <cell r="D1131" t="str">
            <v>CLLD_15_01_235</v>
          </cell>
          <cell r="Q1131" t="str">
            <v>ANO</v>
          </cell>
        </row>
        <row r="1132">
          <cell r="A1132" t="str">
            <v>7</v>
          </cell>
          <cell r="D1132" t="str">
            <v>CLLD_15_01_046</v>
          </cell>
          <cell r="Q1132" t="str">
            <v>ANO</v>
          </cell>
        </row>
        <row r="1133">
          <cell r="A1133" t="str">
            <v>1</v>
          </cell>
          <cell r="D1133" t="str">
            <v>CLLD_16_01_129</v>
          </cell>
          <cell r="Q1133" t="str">
            <v>ANO</v>
          </cell>
        </row>
        <row r="1134">
          <cell r="A1134" t="str">
            <v>3</v>
          </cell>
          <cell r="D1134" t="str">
            <v>CLLD_16_01_029</v>
          </cell>
          <cell r="Q1134" t="str">
            <v>ANO</v>
          </cell>
        </row>
        <row r="1135">
          <cell r="A1135" t="str">
            <v>1</v>
          </cell>
          <cell r="D1135" t="str">
            <v>CLLD_16_02_039</v>
          </cell>
          <cell r="Q1135" t="str">
            <v>ANO</v>
          </cell>
        </row>
        <row r="1136">
          <cell r="A1136" t="str">
            <v>2</v>
          </cell>
          <cell r="D1136" t="str">
            <v>CLLD_16_01_099</v>
          </cell>
          <cell r="Q1136" t="str">
            <v>ANO</v>
          </cell>
        </row>
        <row r="1137">
          <cell r="A1137" t="str">
            <v>7</v>
          </cell>
          <cell r="D1137" t="str">
            <v>CLLD_15_01_046</v>
          </cell>
          <cell r="Q1137" t="str">
            <v>ANO</v>
          </cell>
        </row>
        <row r="1138">
          <cell r="A1138" t="str">
            <v>7</v>
          </cell>
          <cell r="D1138" t="str">
            <v>CLLD_15_01_046</v>
          </cell>
          <cell r="Q1138" t="str">
            <v>ANO</v>
          </cell>
        </row>
        <row r="1139">
          <cell r="A1139" t="str">
            <v>3</v>
          </cell>
          <cell r="D1139" t="str">
            <v>CLLD_16_01_004</v>
          </cell>
          <cell r="Q1139" t="str">
            <v>ANO</v>
          </cell>
        </row>
        <row r="1140">
          <cell r="A1140" t="str">
            <v>3</v>
          </cell>
          <cell r="D1140" t="str">
            <v>CLLD_16_01_004</v>
          </cell>
          <cell r="Q1140" t="str">
            <v>ANO</v>
          </cell>
        </row>
        <row r="1141">
          <cell r="A1141" t="str">
            <v>2</v>
          </cell>
          <cell r="D1141" t="str">
            <v>CLLD_16_01_129</v>
          </cell>
          <cell r="Q1141" t="str">
            <v>NE</v>
          </cell>
        </row>
        <row r="1142">
          <cell r="A1142" t="str">
            <v>7</v>
          </cell>
          <cell r="D1142" t="str">
            <v>CLLD_15_01_046</v>
          </cell>
          <cell r="Q1142" t="str">
            <v>ANO</v>
          </cell>
        </row>
        <row r="1143">
          <cell r="A1143" t="str">
            <v>1</v>
          </cell>
          <cell r="D1143" t="str">
            <v>CLLD_16_01_070</v>
          </cell>
          <cell r="Q1143" t="str">
            <v>ANO</v>
          </cell>
        </row>
        <row r="1144">
          <cell r="A1144" t="str">
            <v>2</v>
          </cell>
          <cell r="D1144" t="str">
            <v>CLLD_16_01_070</v>
          </cell>
          <cell r="Q1144" t="str">
            <v>ANO</v>
          </cell>
        </row>
        <row r="1145">
          <cell r="A1145" t="str">
            <v>2</v>
          </cell>
          <cell r="D1145" t="str">
            <v>CLLD_16_02_105</v>
          </cell>
          <cell r="Q1145" t="str">
            <v>NE</v>
          </cell>
        </row>
        <row r="1146">
          <cell r="A1146" t="str">
            <v>7</v>
          </cell>
          <cell r="D1146" t="str">
            <v>CLLD_15_01_046</v>
          </cell>
          <cell r="Q1146" t="str">
            <v>NE</v>
          </cell>
        </row>
        <row r="1147">
          <cell r="A1147" t="str">
            <v>10</v>
          </cell>
          <cell r="D1147" t="str">
            <v>CLLD_15_01_258</v>
          </cell>
          <cell r="Q1147" t="str">
            <v>ANO</v>
          </cell>
        </row>
        <row r="1148">
          <cell r="A1148" t="str">
            <v>3</v>
          </cell>
          <cell r="D1148" t="str">
            <v>CLLD_16_01_129</v>
          </cell>
          <cell r="Q1148" t="str">
            <v>ANO</v>
          </cell>
        </row>
        <row r="1149">
          <cell r="A1149" t="str">
            <v>10</v>
          </cell>
          <cell r="D1149" t="str">
            <v>CLLD_15_01_258</v>
          </cell>
          <cell r="Q1149" t="str">
            <v>ANO</v>
          </cell>
        </row>
        <row r="1150">
          <cell r="A1150" t="str">
            <v>2</v>
          </cell>
          <cell r="D1150" t="str">
            <v>CLLD_16_01_106</v>
          </cell>
          <cell r="Q1150" t="str">
            <v>NE</v>
          </cell>
        </row>
        <row r="1151">
          <cell r="A1151" t="str">
            <v>2</v>
          </cell>
          <cell r="D1151" t="str">
            <v>CLLD_16_01_129</v>
          </cell>
          <cell r="Q1151" t="str">
            <v>ANO</v>
          </cell>
        </row>
        <row r="1152">
          <cell r="A1152" t="str">
            <v>3</v>
          </cell>
          <cell r="D1152" t="str">
            <v>CLLD_17_03_033</v>
          </cell>
          <cell r="Q1152" t="str">
            <v>ANO</v>
          </cell>
        </row>
        <row r="1153">
          <cell r="A1153" t="str">
            <v>9</v>
          </cell>
          <cell r="D1153" t="str">
            <v>CLLD_15_01_242</v>
          </cell>
          <cell r="Q1153" t="str">
            <v>ANO</v>
          </cell>
        </row>
        <row r="1154">
          <cell r="A1154" t="str">
            <v>4</v>
          </cell>
          <cell r="D1154" t="str">
            <v>CLLD_16_01_049</v>
          </cell>
          <cell r="Q1154" t="str">
            <v>ANO</v>
          </cell>
        </row>
        <row r="1155">
          <cell r="A1155" t="str">
            <v>3</v>
          </cell>
          <cell r="D1155" t="str">
            <v>CLLD_16_01_129</v>
          </cell>
          <cell r="Q1155" t="str">
            <v>ANO</v>
          </cell>
        </row>
        <row r="1156">
          <cell r="A1156" t="str">
            <v>3</v>
          </cell>
          <cell r="D1156" t="str">
            <v>CLLD_16_01_129</v>
          </cell>
          <cell r="Q1156" t="str">
            <v>ANO</v>
          </cell>
        </row>
        <row r="1157">
          <cell r="A1157" t="str">
            <v>10</v>
          </cell>
          <cell r="D1157" t="str">
            <v>CLLD_16_01_083</v>
          </cell>
          <cell r="Q1157" t="str">
            <v>NE</v>
          </cell>
        </row>
        <row r="1158">
          <cell r="A1158" t="str">
            <v>1</v>
          </cell>
          <cell r="D1158" t="str">
            <v>CLLD_16_01_155</v>
          </cell>
          <cell r="Q1158" t="str">
            <v>ANO</v>
          </cell>
        </row>
        <row r="1159">
          <cell r="A1159" t="str">
            <v>1</v>
          </cell>
          <cell r="D1159" t="str">
            <v>CLLD_16_01_155</v>
          </cell>
          <cell r="Q1159" t="str">
            <v>ANO</v>
          </cell>
        </row>
        <row r="1160">
          <cell r="A1160" t="str">
            <v>1</v>
          </cell>
          <cell r="D1160" t="str">
            <v>CLLD_17_03_036</v>
          </cell>
          <cell r="Q1160" t="str">
            <v>ANO</v>
          </cell>
        </row>
        <row r="1161">
          <cell r="A1161" t="str">
            <v>3</v>
          </cell>
          <cell r="D1161" t="str">
            <v>CLLD_15_01_110</v>
          </cell>
          <cell r="Q1161" t="str">
            <v>ANO</v>
          </cell>
        </row>
        <row r="1162">
          <cell r="A1162" t="str">
            <v>3</v>
          </cell>
          <cell r="D1162" t="str">
            <v>CLLD_15_01_110</v>
          </cell>
          <cell r="Q1162" t="str">
            <v>ANO</v>
          </cell>
        </row>
        <row r="1163">
          <cell r="A1163" t="str">
            <v>3</v>
          </cell>
          <cell r="D1163" t="str">
            <v>CLLD_15_01_110</v>
          </cell>
          <cell r="Q1163" t="str">
            <v>ANO</v>
          </cell>
        </row>
        <row r="1164">
          <cell r="A1164" t="str">
            <v>3</v>
          </cell>
          <cell r="D1164" t="str">
            <v>CLLD_15_01_110</v>
          </cell>
          <cell r="Q1164" t="str">
            <v>ANO</v>
          </cell>
        </row>
        <row r="1165">
          <cell r="A1165" t="str">
            <v>3</v>
          </cell>
          <cell r="D1165" t="str">
            <v>CLLD_15_01_110</v>
          </cell>
          <cell r="Q1165" t="str">
            <v>ANO</v>
          </cell>
        </row>
        <row r="1166">
          <cell r="A1166" t="str">
            <v>6</v>
          </cell>
          <cell r="D1166" t="str">
            <v>CLLD_15_01_104</v>
          </cell>
          <cell r="Q1166" t="str">
            <v>ANO</v>
          </cell>
        </row>
        <row r="1167">
          <cell r="A1167" t="str">
            <v>3</v>
          </cell>
          <cell r="D1167" t="str">
            <v>CLLD_15_01_110</v>
          </cell>
          <cell r="Q1167" t="str">
            <v>NE</v>
          </cell>
        </row>
        <row r="1168">
          <cell r="A1168" t="str">
            <v>3</v>
          </cell>
          <cell r="D1168" t="str">
            <v>CLLD_16_01_157</v>
          </cell>
          <cell r="Q1168" t="str">
            <v>ANO</v>
          </cell>
        </row>
        <row r="1169">
          <cell r="A1169" t="str">
            <v>8</v>
          </cell>
          <cell r="D1169" t="str">
            <v>CLLD_15_01_104</v>
          </cell>
          <cell r="Q1169" t="str">
            <v>ANO</v>
          </cell>
        </row>
        <row r="1170">
          <cell r="A1170" t="str">
            <v>3</v>
          </cell>
          <cell r="D1170" t="str">
            <v>CLLD_16_01_129</v>
          </cell>
          <cell r="Q1170" t="str">
            <v>ANO</v>
          </cell>
        </row>
        <row r="1171">
          <cell r="A1171" t="str">
            <v>2</v>
          </cell>
          <cell r="D1171" t="str">
            <v>CLLD_16_01_129</v>
          </cell>
          <cell r="Q1171" t="str">
            <v>ANO</v>
          </cell>
        </row>
        <row r="1172">
          <cell r="A1172" t="str">
            <v>9</v>
          </cell>
          <cell r="D1172" t="str">
            <v>CLLD_15_01_238</v>
          </cell>
          <cell r="Q1172" t="str">
            <v>NE</v>
          </cell>
        </row>
        <row r="1173">
          <cell r="A1173" t="str">
            <v>9</v>
          </cell>
          <cell r="D1173" t="str">
            <v>CLLD_16_01_062</v>
          </cell>
          <cell r="Q1173" t="str">
            <v>ANO</v>
          </cell>
        </row>
        <row r="1174">
          <cell r="A1174" t="str">
            <v>2</v>
          </cell>
          <cell r="D1174" t="str">
            <v>CLLD_16_01_036</v>
          </cell>
          <cell r="Q1174" t="str">
            <v>ANO</v>
          </cell>
        </row>
        <row r="1175">
          <cell r="A1175" t="str">
            <v>2</v>
          </cell>
          <cell r="D1175" t="str">
            <v>CLLD_16_01_036</v>
          </cell>
          <cell r="Q1175" t="str">
            <v>ANO</v>
          </cell>
        </row>
        <row r="1176">
          <cell r="A1176" t="str">
            <v>2</v>
          </cell>
          <cell r="D1176" t="str">
            <v>CLLD_16_01_036</v>
          </cell>
          <cell r="Q1176" t="str">
            <v>ANO</v>
          </cell>
        </row>
        <row r="1177">
          <cell r="A1177" t="str">
            <v>3</v>
          </cell>
          <cell r="D1177" t="str">
            <v>CLLD_16_01_117</v>
          </cell>
          <cell r="Q1177" t="str">
            <v>ANO</v>
          </cell>
        </row>
        <row r="1178">
          <cell r="A1178" t="str">
            <v>5</v>
          </cell>
          <cell r="D1178" t="str">
            <v>CLLD_15_01_026</v>
          </cell>
          <cell r="Q1178" t="str">
            <v>NE</v>
          </cell>
        </row>
        <row r="1179">
          <cell r="A1179" t="str">
            <v>5</v>
          </cell>
          <cell r="D1179" t="str">
            <v>CLLD_15_01_026</v>
          </cell>
          <cell r="Q1179" t="str">
            <v>ANO</v>
          </cell>
        </row>
        <row r="1180">
          <cell r="A1180" t="str">
            <v>6</v>
          </cell>
          <cell r="D1180" t="str">
            <v>CLLD_15_01_104</v>
          </cell>
          <cell r="Q1180" t="str">
            <v>ANO</v>
          </cell>
        </row>
        <row r="1181">
          <cell r="A1181" t="str">
            <v>5</v>
          </cell>
          <cell r="D1181" t="str">
            <v>CLLD_15_01_026</v>
          </cell>
          <cell r="Q1181" t="str">
            <v>ANO</v>
          </cell>
        </row>
        <row r="1182">
          <cell r="A1182" t="str">
            <v>3</v>
          </cell>
          <cell r="D1182" t="str">
            <v>CLLD_16_01_157</v>
          </cell>
          <cell r="Q1182" t="str">
            <v>ANO</v>
          </cell>
        </row>
        <row r="1183">
          <cell r="A1183" t="str">
            <v>5</v>
          </cell>
          <cell r="D1183" t="str">
            <v>CLLD_16_01_030</v>
          </cell>
          <cell r="Q1183" t="str">
            <v>ANO</v>
          </cell>
        </row>
        <row r="1184">
          <cell r="A1184" t="str">
            <v>2</v>
          </cell>
          <cell r="D1184" t="str">
            <v>CLLD_16_01_036</v>
          </cell>
          <cell r="Q1184" t="str">
            <v>ANO</v>
          </cell>
        </row>
        <row r="1185">
          <cell r="A1185" t="str">
            <v>3</v>
          </cell>
          <cell r="D1185" t="str">
            <v>CLLD_16_01_052</v>
          </cell>
          <cell r="Q1185" t="str">
            <v>NE</v>
          </cell>
        </row>
        <row r="1186">
          <cell r="A1186" t="str">
            <v>8</v>
          </cell>
          <cell r="D1186" t="str">
            <v>CLLD_16_01_062</v>
          </cell>
          <cell r="Q1186" t="str">
            <v>NE</v>
          </cell>
        </row>
        <row r="1187">
          <cell r="A1187" t="str">
            <v>2</v>
          </cell>
          <cell r="D1187" t="str">
            <v>CLLD_16_01_148</v>
          </cell>
          <cell r="Q1187" t="str">
            <v>ANO</v>
          </cell>
        </row>
        <row r="1188">
          <cell r="A1188" t="str">
            <v>5</v>
          </cell>
          <cell r="D1188" t="str">
            <v>CLLD_15_01_026</v>
          </cell>
          <cell r="Q1188" t="str">
            <v>ANO</v>
          </cell>
        </row>
        <row r="1189">
          <cell r="A1189" t="str">
            <v>6</v>
          </cell>
          <cell r="D1189" t="str">
            <v>CLLD_15_01_104</v>
          </cell>
          <cell r="Q1189" t="str">
            <v>NE</v>
          </cell>
        </row>
        <row r="1190">
          <cell r="A1190" t="str">
            <v>8</v>
          </cell>
          <cell r="D1190" t="str">
            <v>CLLD_15_01_242</v>
          </cell>
          <cell r="Q1190" t="str">
            <v>ANO</v>
          </cell>
        </row>
        <row r="1191">
          <cell r="A1191" t="str">
            <v>3</v>
          </cell>
          <cell r="D1191" t="str">
            <v>CLLD_16_01_157</v>
          </cell>
          <cell r="Q1191" t="str">
            <v>ANO</v>
          </cell>
        </row>
        <row r="1192">
          <cell r="A1192" t="str">
            <v>4</v>
          </cell>
          <cell r="D1192" t="str">
            <v>CLLD_15_01_232</v>
          </cell>
          <cell r="Q1192" t="str">
            <v>ANO</v>
          </cell>
        </row>
        <row r="1193">
          <cell r="A1193" t="str">
            <v>2</v>
          </cell>
          <cell r="D1193" t="str">
            <v>CLLD_16_01_148</v>
          </cell>
          <cell r="Q1193" t="str">
            <v>ANO</v>
          </cell>
        </row>
        <row r="1194">
          <cell r="A1194" t="str">
            <v>3</v>
          </cell>
          <cell r="D1194" t="str">
            <v>CLLD_16_01_157</v>
          </cell>
          <cell r="Q1194" t="str">
            <v>NE</v>
          </cell>
        </row>
        <row r="1195">
          <cell r="A1195" t="str">
            <v>1</v>
          </cell>
          <cell r="D1195" t="str">
            <v>CLLD_16_01_148</v>
          </cell>
          <cell r="Q1195" t="str">
            <v>ANO</v>
          </cell>
        </row>
        <row r="1196">
          <cell r="A1196" t="str">
            <v>3</v>
          </cell>
          <cell r="D1196" t="str">
            <v>CLLD_17_03_033</v>
          </cell>
          <cell r="Q1196" t="str">
            <v>NE</v>
          </cell>
        </row>
        <row r="1197">
          <cell r="A1197" t="str">
            <v>3</v>
          </cell>
          <cell r="D1197" t="str">
            <v>CLLD_16_01_052</v>
          </cell>
          <cell r="Q1197" t="str">
            <v>ANO</v>
          </cell>
        </row>
        <row r="1198">
          <cell r="A1198" t="str">
            <v>3</v>
          </cell>
          <cell r="D1198" t="str">
            <v>CLLD_16_01_052</v>
          </cell>
          <cell r="Q1198" t="str">
            <v>ANO</v>
          </cell>
        </row>
        <row r="1199">
          <cell r="A1199" t="str">
            <v>3</v>
          </cell>
          <cell r="D1199" t="str">
            <v>CLLD_16_01_052</v>
          </cell>
          <cell r="Q1199" t="str">
            <v>ANO</v>
          </cell>
        </row>
        <row r="1200">
          <cell r="A1200" t="str">
            <v>6</v>
          </cell>
          <cell r="D1200" t="str">
            <v>CLLD_15_01_104</v>
          </cell>
          <cell r="Q1200" t="str">
            <v>ANO</v>
          </cell>
        </row>
        <row r="1201">
          <cell r="A1201" t="str">
            <v>3</v>
          </cell>
          <cell r="D1201" t="str">
            <v>CLLD_15_01_232</v>
          </cell>
          <cell r="Q1201" t="str">
            <v>ANO</v>
          </cell>
        </row>
        <row r="1202">
          <cell r="A1202" t="str">
            <v>4</v>
          </cell>
          <cell r="D1202" t="str">
            <v>CLLD_16_01_086</v>
          </cell>
          <cell r="Q1202" t="str">
            <v>ANO</v>
          </cell>
        </row>
        <row r="1203">
          <cell r="A1203" t="str">
            <v>4</v>
          </cell>
          <cell r="D1203" t="str">
            <v>CLLD_16_01_086</v>
          </cell>
          <cell r="Q1203" t="str">
            <v>ANO</v>
          </cell>
        </row>
        <row r="1204">
          <cell r="A1204" t="str">
            <v>1</v>
          </cell>
          <cell r="D1204" t="str">
            <v>CLLD_16_01_148</v>
          </cell>
          <cell r="Q1204" t="str">
            <v>NE</v>
          </cell>
        </row>
        <row r="1205">
          <cell r="A1205" t="str">
            <v>8</v>
          </cell>
          <cell r="D1205" t="str">
            <v>CLLD_15_01_104</v>
          </cell>
          <cell r="Q1205" t="str">
            <v>ANO</v>
          </cell>
        </row>
        <row r="1206">
          <cell r="A1206" t="str">
            <v>8</v>
          </cell>
          <cell r="D1206" t="str">
            <v>CLLD_15_01_104</v>
          </cell>
          <cell r="Q1206" t="str">
            <v>ANO</v>
          </cell>
        </row>
        <row r="1207">
          <cell r="A1207" t="str">
            <v>8</v>
          </cell>
          <cell r="D1207" t="str">
            <v>CLLD_15_01_104</v>
          </cell>
          <cell r="Q1207" t="str">
            <v>ANO</v>
          </cell>
        </row>
        <row r="1208">
          <cell r="A1208" t="str">
            <v>2</v>
          </cell>
          <cell r="D1208" t="str">
            <v>CLLD_17_03_033</v>
          </cell>
          <cell r="Q1208" t="str">
            <v>ANO</v>
          </cell>
        </row>
        <row r="1209">
          <cell r="A1209" t="str">
            <v>4</v>
          </cell>
          <cell r="D1209" t="str">
            <v>CLLD_16_01_093</v>
          </cell>
          <cell r="Q1209" t="str">
            <v>ANO</v>
          </cell>
        </row>
        <row r="1210">
          <cell r="A1210" t="str">
            <v>4</v>
          </cell>
          <cell r="D1210" t="str">
            <v>CLLD_15_01_232</v>
          </cell>
          <cell r="Q1210" t="str">
            <v>ANO</v>
          </cell>
        </row>
        <row r="1211">
          <cell r="A1211" t="str">
            <v>4</v>
          </cell>
          <cell r="D1211" t="str">
            <v>CLLD_15_01_232</v>
          </cell>
          <cell r="Q1211" t="str">
            <v>ANO</v>
          </cell>
        </row>
        <row r="1212">
          <cell r="A1212" t="str">
            <v>4</v>
          </cell>
          <cell r="D1212" t="str">
            <v>CLLD_15_01_232</v>
          </cell>
          <cell r="Q1212" t="str">
            <v>ANO</v>
          </cell>
        </row>
        <row r="1213">
          <cell r="A1213" t="str">
            <v>3</v>
          </cell>
          <cell r="D1213" t="str">
            <v>CLLD_15_01_232</v>
          </cell>
          <cell r="Q1213" t="str">
            <v>ANO</v>
          </cell>
        </row>
        <row r="1214">
          <cell r="A1214" t="str">
            <v>3</v>
          </cell>
          <cell r="D1214" t="str">
            <v>CLLD_15_01_232</v>
          </cell>
          <cell r="Q1214" t="str">
            <v>ANO</v>
          </cell>
        </row>
        <row r="1215">
          <cell r="A1215" t="str">
            <v>3</v>
          </cell>
          <cell r="D1215" t="str">
            <v>CLLD_15_01_232</v>
          </cell>
          <cell r="Q1215" t="str">
            <v>ANO</v>
          </cell>
        </row>
        <row r="1216">
          <cell r="A1216" t="str">
            <v>1</v>
          </cell>
          <cell r="D1216" t="str">
            <v>CLLD_16_02_039</v>
          </cell>
          <cell r="Q1216" t="str">
            <v>ANO</v>
          </cell>
        </row>
        <row r="1217">
          <cell r="A1217" t="str">
            <v>3</v>
          </cell>
          <cell r="D1217" t="str">
            <v>CLLD_16_01_129</v>
          </cell>
          <cell r="Q1217" t="str">
            <v>ANO</v>
          </cell>
        </row>
        <row r="1218">
          <cell r="A1218" t="str">
            <v>4</v>
          </cell>
          <cell r="D1218" t="str">
            <v>CLLD_16_01_093</v>
          </cell>
          <cell r="Q1218" t="str">
            <v>ANO</v>
          </cell>
        </row>
        <row r="1219">
          <cell r="A1219" t="str">
            <v>3</v>
          </cell>
          <cell r="D1219" t="str">
            <v>CLLD_16_01_129</v>
          </cell>
          <cell r="Q1219" t="str">
            <v>ANO</v>
          </cell>
        </row>
        <row r="1220">
          <cell r="A1220" t="str">
            <v>1</v>
          </cell>
          <cell r="D1220" t="str">
            <v>CLLD_17_03_036</v>
          </cell>
          <cell r="Q1220" t="str">
            <v>ANO</v>
          </cell>
        </row>
        <row r="1221">
          <cell r="A1221" t="str">
            <v>1</v>
          </cell>
          <cell r="D1221" t="str">
            <v>CLLD_17_03_036</v>
          </cell>
          <cell r="Q1221" t="str">
            <v>ANO</v>
          </cell>
        </row>
        <row r="1222">
          <cell r="A1222" t="str">
            <v>4</v>
          </cell>
          <cell r="D1222" t="str">
            <v>CLLD_16_01_151</v>
          </cell>
          <cell r="Q1222" t="str">
            <v>ANO</v>
          </cell>
        </row>
        <row r="1223">
          <cell r="A1223" t="str">
            <v>3</v>
          </cell>
          <cell r="D1223" t="str">
            <v>CLLD_16_01_129</v>
          </cell>
          <cell r="Q1223" t="str">
            <v>ANO</v>
          </cell>
        </row>
        <row r="1224">
          <cell r="A1224" t="str">
            <v>1</v>
          </cell>
          <cell r="D1224" t="str">
            <v>CLLD_16_02_039</v>
          </cell>
          <cell r="Q1224" t="str">
            <v>NE</v>
          </cell>
        </row>
        <row r="1225">
          <cell r="A1225" t="str">
            <v>4</v>
          </cell>
          <cell r="D1225" t="str">
            <v>CLLD_16_01_004</v>
          </cell>
          <cell r="Q1225" t="str">
            <v>ANO</v>
          </cell>
        </row>
        <row r="1226">
          <cell r="A1226" t="str">
            <v>1</v>
          </cell>
          <cell r="D1226" t="str">
            <v>CLLD_16_02_039</v>
          </cell>
          <cell r="Q1226" t="str">
            <v>ANO</v>
          </cell>
        </row>
        <row r="1227">
          <cell r="A1227" t="str">
            <v>1</v>
          </cell>
          <cell r="D1227" t="str">
            <v>CLLD_16_02_039</v>
          </cell>
          <cell r="Q1227" t="str">
            <v>ANO</v>
          </cell>
        </row>
        <row r="1228">
          <cell r="A1228" t="str">
            <v>5</v>
          </cell>
          <cell r="D1228" t="str">
            <v>CLLD_15_01_266</v>
          </cell>
          <cell r="Q1228" t="str">
            <v>ANO</v>
          </cell>
        </row>
        <row r="1229">
          <cell r="A1229" t="str">
            <v>7</v>
          </cell>
          <cell r="D1229" t="str">
            <v>CLLD_16_01_054</v>
          </cell>
          <cell r="Q1229" t="str">
            <v>ANO</v>
          </cell>
        </row>
        <row r="1230">
          <cell r="A1230" t="str">
            <v>1</v>
          </cell>
          <cell r="D1230" t="str">
            <v>CLLD_16_01_148</v>
          </cell>
          <cell r="Q1230" t="str">
            <v>ANO</v>
          </cell>
        </row>
        <row r="1231">
          <cell r="A1231" t="str">
            <v>4</v>
          </cell>
          <cell r="D1231" t="str">
            <v>CLLD_16_01_117</v>
          </cell>
          <cell r="Q1231" t="str">
            <v>ANO</v>
          </cell>
        </row>
        <row r="1232">
          <cell r="A1232" t="str">
            <v>1</v>
          </cell>
          <cell r="D1232" t="str">
            <v>CLLD_15_01_021</v>
          </cell>
          <cell r="Q1232" t="str">
            <v>ANO</v>
          </cell>
        </row>
        <row r="1233">
          <cell r="A1233" t="str">
            <v>2</v>
          </cell>
          <cell r="D1233" t="str">
            <v>CLLD_16_01_073</v>
          </cell>
          <cell r="Q1233" t="str">
            <v>ANO</v>
          </cell>
        </row>
        <row r="1234">
          <cell r="A1234" t="str">
            <v>9</v>
          </cell>
          <cell r="D1234" t="str">
            <v>CLLD_15_01_089</v>
          </cell>
          <cell r="Q1234" t="str">
            <v>ANO</v>
          </cell>
        </row>
        <row r="1235">
          <cell r="A1235" t="str">
            <v>4</v>
          </cell>
          <cell r="D1235" t="str">
            <v>CLLD_16_01_130</v>
          </cell>
          <cell r="Q1235" t="str">
            <v>ANO</v>
          </cell>
        </row>
        <row r="1236">
          <cell r="A1236" t="str">
            <v>4</v>
          </cell>
          <cell r="D1236" t="str">
            <v>CLLD_16_01_004</v>
          </cell>
          <cell r="Q1236" t="str">
            <v>NE</v>
          </cell>
        </row>
        <row r="1237">
          <cell r="A1237" t="str">
            <v>4</v>
          </cell>
          <cell r="D1237" t="str">
            <v>CLLD_16_01_004</v>
          </cell>
          <cell r="Q1237" t="str">
            <v>ANO</v>
          </cell>
        </row>
        <row r="1238">
          <cell r="A1238" t="str">
            <v>1</v>
          </cell>
          <cell r="D1238" t="str">
            <v>CLLD_15_01_021</v>
          </cell>
          <cell r="Q1238" t="str">
            <v>ANO</v>
          </cell>
        </row>
        <row r="1239">
          <cell r="A1239" t="str">
            <v>3</v>
          </cell>
          <cell r="D1239" t="str">
            <v>CLLD_16_01_048</v>
          </cell>
          <cell r="Q1239" t="str">
            <v>ANO</v>
          </cell>
        </row>
        <row r="1240">
          <cell r="A1240" t="str">
            <v>4</v>
          </cell>
          <cell r="D1240" t="str">
            <v>CLLD_16_01_004</v>
          </cell>
          <cell r="Q1240" t="str">
            <v>ANO</v>
          </cell>
        </row>
        <row r="1241">
          <cell r="A1241" t="str">
            <v>2</v>
          </cell>
          <cell r="D1241" t="str">
            <v>CLLD_16_01_157</v>
          </cell>
          <cell r="Q1241" t="str">
            <v>ANO</v>
          </cell>
        </row>
        <row r="1242">
          <cell r="A1242" t="str">
            <v>3</v>
          </cell>
          <cell r="D1242" t="str">
            <v>CLLD_16_01_130</v>
          </cell>
          <cell r="Q1242" t="str">
            <v>ANO</v>
          </cell>
        </row>
        <row r="1243">
          <cell r="A1243" t="str">
            <v>9</v>
          </cell>
          <cell r="D1243" t="str">
            <v>CLLD_15_01_089</v>
          </cell>
          <cell r="Q1243" t="str">
            <v>NE</v>
          </cell>
        </row>
        <row r="1244">
          <cell r="A1244" t="str">
            <v>2</v>
          </cell>
          <cell r="D1244" t="str">
            <v>CLLD_16_02_103</v>
          </cell>
          <cell r="Q1244" t="str">
            <v>ANO</v>
          </cell>
        </row>
        <row r="1245">
          <cell r="A1245" t="str">
            <v>4</v>
          </cell>
          <cell r="D1245" t="str">
            <v>CLLD_15_01_207</v>
          </cell>
          <cell r="Q1245" t="str">
            <v>ANO</v>
          </cell>
        </row>
        <row r="1246">
          <cell r="A1246" t="str">
            <v>1</v>
          </cell>
          <cell r="D1246" t="str">
            <v>CLLD_16_01_148</v>
          </cell>
          <cell r="Q1246" t="str">
            <v>ANO</v>
          </cell>
        </row>
        <row r="1247">
          <cell r="A1247" t="str">
            <v>2</v>
          </cell>
          <cell r="D1247" t="str">
            <v>CLLD_17_03_036</v>
          </cell>
          <cell r="Q1247" t="str">
            <v>ANO</v>
          </cell>
        </row>
        <row r="1248">
          <cell r="A1248" t="str">
            <v>4</v>
          </cell>
          <cell r="D1248" t="str">
            <v>CLLD_16_02_014</v>
          </cell>
          <cell r="Q1248" t="str">
            <v>ANO</v>
          </cell>
        </row>
        <row r="1249">
          <cell r="A1249" t="str">
            <v>3</v>
          </cell>
          <cell r="D1249" t="str">
            <v>CLLD_16_01_060</v>
          </cell>
          <cell r="Q1249" t="str">
            <v>ANO</v>
          </cell>
        </row>
        <row r="1250">
          <cell r="A1250" t="str">
            <v>2</v>
          </cell>
          <cell r="D1250" t="str">
            <v>CLLD_17_03_036</v>
          </cell>
          <cell r="Q1250" t="str">
            <v>ANO</v>
          </cell>
        </row>
        <row r="1251">
          <cell r="A1251" t="str">
            <v>6</v>
          </cell>
          <cell r="D1251" t="str">
            <v>CLLD_16_01_054</v>
          </cell>
          <cell r="Q1251" t="str">
            <v>ANO</v>
          </cell>
        </row>
        <row r="1252">
          <cell r="A1252" t="str">
            <v>2</v>
          </cell>
          <cell r="D1252" t="str">
            <v>CLLD_15_01_227</v>
          </cell>
          <cell r="Q1252" t="str">
            <v>ANO</v>
          </cell>
        </row>
        <row r="1253">
          <cell r="A1253" t="str">
            <v>2</v>
          </cell>
          <cell r="D1253" t="str">
            <v>CLLD_16_01_117</v>
          </cell>
          <cell r="Q1253" t="str">
            <v>NE</v>
          </cell>
        </row>
        <row r="1254">
          <cell r="A1254" t="str">
            <v>5</v>
          </cell>
          <cell r="D1254" t="str">
            <v>CLLD_16_01_103</v>
          </cell>
          <cell r="Q1254" t="str">
            <v>ANO</v>
          </cell>
        </row>
        <row r="1255">
          <cell r="A1255" t="str">
            <v>5</v>
          </cell>
          <cell r="D1255" t="str">
            <v>CLLD_16_02_068</v>
          </cell>
          <cell r="Q1255" t="str">
            <v>NE</v>
          </cell>
        </row>
        <row r="1256">
          <cell r="A1256" t="str">
            <v>4</v>
          </cell>
          <cell r="D1256" t="str">
            <v>CLLD_16_01_117</v>
          </cell>
          <cell r="Q1256" t="str">
            <v>ANO</v>
          </cell>
        </row>
        <row r="1257">
          <cell r="A1257" t="str">
            <v>7</v>
          </cell>
          <cell r="D1257" t="str">
            <v>CLLD_17_03_016</v>
          </cell>
          <cell r="Q1257" t="str">
            <v>ANO</v>
          </cell>
        </row>
        <row r="1258">
          <cell r="A1258" t="str">
            <v>3</v>
          </cell>
          <cell r="D1258" t="str">
            <v>CLLD_17_03_036</v>
          </cell>
          <cell r="Q1258" t="str">
            <v>ANO</v>
          </cell>
        </row>
        <row r="1259">
          <cell r="A1259" t="str">
            <v>4</v>
          </cell>
          <cell r="D1259" t="str">
            <v>CLLD_16_01_117</v>
          </cell>
          <cell r="Q1259" t="str">
            <v>ANO</v>
          </cell>
        </row>
        <row r="1260">
          <cell r="A1260" t="str">
            <v>4</v>
          </cell>
          <cell r="D1260" t="str">
            <v>CLLD_16_02_004</v>
          </cell>
          <cell r="Q1260" t="str">
            <v>ANO</v>
          </cell>
        </row>
        <row r="1261">
          <cell r="A1261" t="str">
            <v>6</v>
          </cell>
          <cell r="D1261" t="str">
            <v>CLLD_17_03_016</v>
          </cell>
          <cell r="Q1261" t="str">
            <v>ANO</v>
          </cell>
        </row>
        <row r="1262">
          <cell r="A1262" t="str">
            <v>4</v>
          </cell>
          <cell r="D1262" t="str">
            <v>CLLD_16_01_137</v>
          </cell>
          <cell r="Q1262" t="str">
            <v>NE</v>
          </cell>
        </row>
        <row r="1263">
          <cell r="A1263" t="str">
            <v>2</v>
          </cell>
          <cell r="D1263" t="str">
            <v>CLLD_16_02_079</v>
          </cell>
          <cell r="Q1263" t="str">
            <v>NE</v>
          </cell>
        </row>
        <row r="1264">
          <cell r="A1264" t="str">
            <v>4</v>
          </cell>
          <cell r="D1264" t="str">
            <v>CLLD_16_02_068</v>
          </cell>
          <cell r="Q1264" t="str">
            <v>ANO</v>
          </cell>
        </row>
        <row r="1265">
          <cell r="A1265" t="str">
            <v>5</v>
          </cell>
          <cell r="D1265" t="str">
            <v>CLLD_16_02_068</v>
          </cell>
          <cell r="Q1265" t="str">
            <v>ANO</v>
          </cell>
        </row>
        <row r="1266">
          <cell r="A1266" t="str">
            <v>2</v>
          </cell>
          <cell r="D1266" t="str">
            <v>CLLD_16_01_099</v>
          </cell>
          <cell r="Q1266" t="str">
            <v>ANO</v>
          </cell>
        </row>
        <row r="1267">
          <cell r="A1267" t="str">
            <v>1</v>
          </cell>
          <cell r="D1267" t="str">
            <v>CLLD_16_01_099</v>
          </cell>
          <cell r="Q1267" t="str">
            <v>ANO</v>
          </cell>
        </row>
        <row r="1268">
          <cell r="A1268" t="str">
            <v>11</v>
          </cell>
          <cell r="D1268" t="str">
            <v>CLLD_15_01_086</v>
          </cell>
          <cell r="Q1268" t="str">
            <v>NE</v>
          </cell>
        </row>
        <row r="1269">
          <cell r="A1269" t="str">
            <v>2</v>
          </cell>
          <cell r="D1269" t="str">
            <v>CLLD_16_01_117</v>
          </cell>
          <cell r="Q1269" t="str">
            <v>ANO</v>
          </cell>
        </row>
        <row r="1270">
          <cell r="A1270" t="str">
            <v>3</v>
          </cell>
          <cell r="D1270" t="str">
            <v>CLLD_16_01_151</v>
          </cell>
          <cell r="Q1270" t="str">
            <v>ANO</v>
          </cell>
        </row>
        <row r="1271">
          <cell r="A1271" t="str">
            <v>3</v>
          </cell>
          <cell r="D1271" t="str">
            <v>CLLD_17_03_036</v>
          </cell>
          <cell r="Q1271" t="str">
            <v>ANO</v>
          </cell>
        </row>
        <row r="1272">
          <cell r="A1272" t="str">
            <v>2</v>
          </cell>
          <cell r="D1272" t="str">
            <v>CLLD_16_01_048</v>
          </cell>
          <cell r="Q1272" t="str">
            <v>ANO</v>
          </cell>
        </row>
        <row r="1273">
          <cell r="A1273" t="str">
            <v>2</v>
          </cell>
          <cell r="D1273" t="str">
            <v>CLLD_16_01_048</v>
          </cell>
          <cell r="Q1273" t="str">
            <v>ANO</v>
          </cell>
        </row>
        <row r="1274">
          <cell r="A1274" t="str">
            <v>3</v>
          </cell>
          <cell r="D1274" t="str">
            <v>CLLD_16_01_151</v>
          </cell>
          <cell r="Q1274" t="str">
            <v>ANO</v>
          </cell>
        </row>
        <row r="1275">
          <cell r="A1275" t="str">
            <v>5</v>
          </cell>
          <cell r="D1275" t="str">
            <v>CLLD_15_01_266</v>
          </cell>
          <cell r="Q1275" t="str">
            <v>ANO</v>
          </cell>
        </row>
        <row r="1276">
          <cell r="A1276" t="str">
            <v>2</v>
          </cell>
          <cell r="D1276" t="str">
            <v>CLLD_16_01_048</v>
          </cell>
          <cell r="Q1276" t="str">
            <v>ANO</v>
          </cell>
        </row>
        <row r="1277">
          <cell r="A1277" t="str">
            <v>8</v>
          </cell>
          <cell r="D1277" t="str">
            <v>CLLD_16_01_028</v>
          </cell>
          <cell r="Q1277" t="str">
            <v>ANO</v>
          </cell>
        </row>
        <row r="1278">
          <cell r="A1278" t="str">
            <v>2</v>
          </cell>
          <cell r="D1278" t="str">
            <v>CLLD_16_01_048</v>
          </cell>
          <cell r="Q1278" t="str">
            <v>ANO</v>
          </cell>
        </row>
        <row r="1279">
          <cell r="A1279" t="str">
            <v>2</v>
          </cell>
          <cell r="D1279" t="str">
            <v>CLLD_16_01_048</v>
          </cell>
          <cell r="Q1279" t="str">
            <v>ANO</v>
          </cell>
        </row>
        <row r="1280">
          <cell r="A1280" t="str">
            <v>2</v>
          </cell>
          <cell r="D1280" t="str">
            <v>CLLD_16_01_048</v>
          </cell>
          <cell r="Q1280" t="str">
            <v>ANO</v>
          </cell>
        </row>
        <row r="1281">
          <cell r="A1281" t="str">
            <v>4</v>
          </cell>
          <cell r="D1281" t="str">
            <v>CLLD_15_01_010</v>
          </cell>
          <cell r="Q1281" t="str">
            <v>ANO</v>
          </cell>
        </row>
        <row r="1282">
          <cell r="A1282" t="str">
            <v>4</v>
          </cell>
          <cell r="D1282" t="str">
            <v>CLLD_16_01_103</v>
          </cell>
          <cell r="Q1282" t="str">
            <v>ANO</v>
          </cell>
        </row>
        <row r="1283">
          <cell r="A1283" t="str">
            <v>9</v>
          </cell>
          <cell r="D1283" t="str">
            <v>CLLD_15_01_104</v>
          </cell>
          <cell r="Q1283" t="str">
            <v>ANO</v>
          </cell>
        </row>
        <row r="1284">
          <cell r="A1284" t="str">
            <v>4</v>
          </cell>
          <cell r="D1284" t="str">
            <v>CLLD_15_01_032</v>
          </cell>
          <cell r="Q1284" t="str">
            <v>ANO</v>
          </cell>
        </row>
        <row r="1285">
          <cell r="A1285" t="str">
            <v>2</v>
          </cell>
          <cell r="D1285" t="str">
            <v>CLLD_16_01_074</v>
          </cell>
          <cell r="Q1285" t="str">
            <v>ANO</v>
          </cell>
        </row>
        <row r="1286">
          <cell r="A1286" t="str">
            <v>5</v>
          </cell>
          <cell r="D1286" t="str">
            <v>CLLD_16_01_049</v>
          </cell>
          <cell r="Q1286" t="str">
            <v>ANO</v>
          </cell>
        </row>
        <row r="1287">
          <cell r="A1287" t="str">
            <v>3</v>
          </cell>
          <cell r="D1287" t="str">
            <v>CLLD_15_01_032</v>
          </cell>
          <cell r="Q1287" t="str">
            <v>NE</v>
          </cell>
        </row>
        <row r="1288">
          <cell r="A1288" t="str">
            <v>4</v>
          </cell>
          <cell r="D1288" t="str">
            <v>CLLD_16_01_103</v>
          </cell>
          <cell r="Q1288" t="str">
            <v>ANO</v>
          </cell>
        </row>
        <row r="1289">
          <cell r="A1289" t="str">
            <v>4</v>
          </cell>
          <cell r="D1289" t="str">
            <v>CLLD_15_01_198</v>
          </cell>
          <cell r="Q1289" t="str">
            <v>ANO</v>
          </cell>
        </row>
        <row r="1290">
          <cell r="A1290" t="str">
            <v>3</v>
          </cell>
          <cell r="D1290" t="str">
            <v>CLLD_15_01_032</v>
          </cell>
          <cell r="Q1290" t="str">
            <v>ANO</v>
          </cell>
        </row>
        <row r="1291">
          <cell r="A1291" t="str">
            <v>8</v>
          </cell>
          <cell r="D1291" t="str">
            <v>CLLD_16_01_083</v>
          </cell>
          <cell r="Q1291" t="str">
            <v>ANO</v>
          </cell>
        </row>
        <row r="1292">
          <cell r="A1292" t="str">
            <v>6</v>
          </cell>
          <cell r="D1292" t="str">
            <v>CLLD_16_01_049</v>
          </cell>
          <cell r="Q1292" t="str">
            <v>ANO</v>
          </cell>
        </row>
        <row r="1293">
          <cell r="A1293" t="str">
            <v>4</v>
          </cell>
          <cell r="D1293" t="str">
            <v>CLLD_15_01_032</v>
          </cell>
          <cell r="Q1293" t="str">
            <v>NE</v>
          </cell>
        </row>
        <row r="1294">
          <cell r="A1294" t="str">
            <v>3</v>
          </cell>
          <cell r="D1294" t="str">
            <v>CLLD_16_01_060</v>
          </cell>
          <cell r="Q1294" t="str">
            <v>ANO</v>
          </cell>
        </row>
        <row r="1295">
          <cell r="A1295" t="str">
            <v>1</v>
          </cell>
          <cell r="D1295" t="str">
            <v>CLLD_16_01_074</v>
          </cell>
          <cell r="Q1295" t="str">
            <v>ANO</v>
          </cell>
        </row>
        <row r="1296">
          <cell r="A1296" t="str">
            <v>9</v>
          </cell>
          <cell r="D1296" t="str">
            <v>CLLD_15_01_095</v>
          </cell>
          <cell r="Q1296" t="str">
            <v>ANO</v>
          </cell>
        </row>
        <row r="1297">
          <cell r="A1297" t="str">
            <v>5</v>
          </cell>
          <cell r="D1297" t="str">
            <v>CLLD_16_02_110</v>
          </cell>
          <cell r="Q1297" t="str">
            <v>NE</v>
          </cell>
        </row>
        <row r="1298">
          <cell r="A1298" t="str">
            <v>5</v>
          </cell>
          <cell r="D1298" t="str">
            <v>CLLD_16_02_110</v>
          </cell>
          <cell r="Q1298" t="str">
            <v>ANO</v>
          </cell>
        </row>
        <row r="1299">
          <cell r="A1299" t="str">
            <v>1</v>
          </cell>
          <cell r="D1299" t="str">
            <v>CLLD_16_02_022</v>
          </cell>
          <cell r="Q1299" t="str">
            <v>ANO</v>
          </cell>
        </row>
        <row r="1300">
          <cell r="A1300" t="str">
            <v>12</v>
          </cell>
          <cell r="D1300" t="str">
            <v>CLLD_15_01_089</v>
          </cell>
          <cell r="Q1300" t="str">
            <v>ANO</v>
          </cell>
        </row>
        <row r="1301">
          <cell r="A1301" t="str">
            <v>7</v>
          </cell>
          <cell r="D1301" t="str">
            <v>CLLD_15_01_263</v>
          </cell>
          <cell r="Q1301" t="str">
            <v>ANO</v>
          </cell>
        </row>
        <row r="1302">
          <cell r="A1302" t="str">
            <v>7</v>
          </cell>
          <cell r="D1302" t="str">
            <v>CLLD_15_01_095</v>
          </cell>
          <cell r="Q1302" t="str">
            <v>ANO</v>
          </cell>
        </row>
        <row r="1303">
          <cell r="A1303" t="str">
            <v>2</v>
          </cell>
          <cell r="D1303" t="str">
            <v>CLLD_16_01_003</v>
          </cell>
          <cell r="Q1303" t="str">
            <v>ANO</v>
          </cell>
        </row>
        <row r="1304">
          <cell r="A1304" t="str">
            <v>4</v>
          </cell>
          <cell r="D1304" t="str">
            <v>CLLD_16_01_103</v>
          </cell>
          <cell r="Q1304" t="str">
            <v>ANO</v>
          </cell>
        </row>
        <row r="1305">
          <cell r="A1305" t="str">
            <v>7</v>
          </cell>
          <cell r="D1305" t="str">
            <v>CLLD_16_01_054</v>
          </cell>
          <cell r="Q1305" t="str">
            <v>ANO</v>
          </cell>
        </row>
        <row r="1306">
          <cell r="A1306" t="str">
            <v>5</v>
          </cell>
          <cell r="D1306" t="str">
            <v>CLLD_15_01_266</v>
          </cell>
          <cell r="Q1306" t="str">
            <v>ANO</v>
          </cell>
        </row>
        <row r="1307">
          <cell r="A1307" t="str">
            <v>9</v>
          </cell>
          <cell r="D1307" t="str">
            <v>CLLD_15_01_095</v>
          </cell>
          <cell r="Q1307" t="str">
            <v>ANO</v>
          </cell>
        </row>
        <row r="1308">
          <cell r="A1308" t="str">
            <v>8</v>
          </cell>
          <cell r="D1308" t="str">
            <v>CLLD_15_01_095</v>
          </cell>
          <cell r="Q1308" t="str">
            <v>ANO</v>
          </cell>
        </row>
        <row r="1309">
          <cell r="A1309" t="str">
            <v>5</v>
          </cell>
          <cell r="D1309" t="str">
            <v>CLLD_16_02_110</v>
          </cell>
          <cell r="Q1309" t="str">
            <v>NE</v>
          </cell>
        </row>
        <row r="1310">
          <cell r="A1310" t="str">
            <v>2</v>
          </cell>
          <cell r="D1310" t="str">
            <v>CLLD_16_01_003</v>
          </cell>
          <cell r="Q1310" t="str">
            <v>ANO</v>
          </cell>
        </row>
        <row r="1311">
          <cell r="A1311" t="str">
            <v>6</v>
          </cell>
          <cell r="D1311" t="str">
            <v>CLLD_15_01_234</v>
          </cell>
          <cell r="Q1311" t="str">
            <v>ANO</v>
          </cell>
        </row>
        <row r="1312">
          <cell r="A1312" t="str">
            <v>6</v>
          </cell>
          <cell r="D1312" t="str">
            <v>CLLD_16_01_049</v>
          </cell>
          <cell r="Q1312" t="str">
            <v>ANO</v>
          </cell>
        </row>
        <row r="1313">
          <cell r="A1313" t="str">
            <v>1</v>
          </cell>
          <cell r="D1313" t="str">
            <v>CLLD_16_02_022</v>
          </cell>
          <cell r="Q1313" t="str">
            <v>NE</v>
          </cell>
        </row>
        <row r="1314">
          <cell r="A1314" t="str">
            <v>8</v>
          </cell>
          <cell r="D1314" t="str">
            <v>CLLD_16_01_054</v>
          </cell>
          <cell r="Q1314" t="str">
            <v>NE</v>
          </cell>
        </row>
        <row r="1315">
          <cell r="A1315" t="str">
            <v>5</v>
          </cell>
          <cell r="D1315" t="str">
            <v>CLLD_16_01_029</v>
          </cell>
          <cell r="Q1315" t="str">
            <v>NE</v>
          </cell>
        </row>
        <row r="1316">
          <cell r="A1316" t="str">
            <v>2</v>
          </cell>
          <cell r="D1316" t="str">
            <v>CLLD_15_01_259</v>
          </cell>
          <cell r="Q1316" t="str">
            <v>ANO</v>
          </cell>
        </row>
        <row r="1317">
          <cell r="A1317" t="str">
            <v>4</v>
          </cell>
          <cell r="D1317" t="str">
            <v>CLLD_16_01_049</v>
          </cell>
          <cell r="Q1317" t="str">
            <v>ANO</v>
          </cell>
        </row>
        <row r="1318">
          <cell r="A1318" t="str">
            <v>10</v>
          </cell>
          <cell r="D1318" t="str">
            <v>CLLD_15_01_271</v>
          </cell>
          <cell r="Q1318" t="str">
            <v>ANO</v>
          </cell>
        </row>
        <row r="1319">
          <cell r="A1319" t="str">
            <v>2</v>
          </cell>
          <cell r="D1319" t="str">
            <v>CLLD_15_01_259</v>
          </cell>
          <cell r="Q1319" t="str">
            <v>ANO</v>
          </cell>
        </row>
        <row r="1320">
          <cell r="A1320" t="str">
            <v>4</v>
          </cell>
          <cell r="D1320" t="str">
            <v>CLLD_16_01_073</v>
          </cell>
          <cell r="Q1320" t="str">
            <v>ANO</v>
          </cell>
        </row>
        <row r="1321">
          <cell r="A1321" t="str">
            <v>6</v>
          </cell>
          <cell r="D1321" t="str">
            <v>CLLD_17_03_033</v>
          </cell>
          <cell r="Q1321" t="str">
            <v>ANO</v>
          </cell>
        </row>
        <row r="1322">
          <cell r="A1322" t="str">
            <v>8</v>
          </cell>
          <cell r="D1322" t="str">
            <v>CLLD_16_01_145</v>
          </cell>
          <cell r="Q1322" t="str">
            <v>ANO</v>
          </cell>
        </row>
        <row r="1323">
          <cell r="A1323" t="str">
            <v>5</v>
          </cell>
          <cell r="D1323" t="str">
            <v>CLLD_17_03_033</v>
          </cell>
          <cell r="Q1323" t="str">
            <v>ANO</v>
          </cell>
        </row>
        <row r="1324">
          <cell r="A1324" t="str">
            <v>5</v>
          </cell>
          <cell r="D1324" t="str">
            <v>CLLD_15_01_095</v>
          </cell>
          <cell r="Q1324" t="str">
            <v>ANO</v>
          </cell>
        </row>
        <row r="1325">
          <cell r="A1325" t="str">
            <v>7</v>
          </cell>
          <cell r="D1325" t="str">
            <v>CLLD_16_01_054</v>
          </cell>
          <cell r="Q1325" t="str">
            <v>NE</v>
          </cell>
        </row>
        <row r="1326">
          <cell r="A1326" t="str">
            <v>6</v>
          </cell>
          <cell r="D1326" t="str">
            <v>CLLD_15_01_095</v>
          </cell>
          <cell r="Q1326" t="str">
            <v>ANO</v>
          </cell>
        </row>
        <row r="1327">
          <cell r="A1327" t="str">
            <v>5</v>
          </cell>
          <cell r="D1327" t="str">
            <v>CLLD_15_01_095</v>
          </cell>
          <cell r="Q1327" t="str">
            <v>ANO</v>
          </cell>
        </row>
        <row r="1328">
          <cell r="A1328" t="str">
            <v>7</v>
          </cell>
          <cell r="D1328" t="str">
            <v>CLLD_15_01_095</v>
          </cell>
          <cell r="Q1328" t="str">
            <v>NE</v>
          </cell>
        </row>
        <row r="1329">
          <cell r="A1329" t="str">
            <v>6</v>
          </cell>
          <cell r="D1329" t="str">
            <v>CLLD_15_01_095</v>
          </cell>
          <cell r="Q1329" t="str">
            <v>ANO</v>
          </cell>
        </row>
        <row r="1330">
          <cell r="A1330" t="str">
            <v>5</v>
          </cell>
          <cell r="D1330" t="str">
            <v>CLLD_15_01_095</v>
          </cell>
          <cell r="Q1330" t="str">
            <v>NE</v>
          </cell>
        </row>
        <row r="1331">
          <cell r="A1331" t="str">
            <v>5</v>
          </cell>
          <cell r="D1331" t="str">
            <v>CLLD_15_01_095</v>
          </cell>
          <cell r="Q1331" t="str">
            <v>ANO</v>
          </cell>
        </row>
        <row r="1332">
          <cell r="A1332" t="str">
            <v>3</v>
          </cell>
          <cell r="D1332" t="str">
            <v>CLLD_16_01_156</v>
          </cell>
          <cell r="Q1332" t="str">
            <v>NE</v>
          </cell>
        </row>
        <row r="1333">
          <cell r="A1333" t="str">
            <v>3</v>
          </cell>
          <cell r="D1333" t="str">
            <v>CLLD_16_01_156</v>
          </cell>
          <cell r="Q1333" t="str">
            <v>ANO</v>
          </cell>
        </row>
        <row r="1334">
          <cell r="A1334" t="str">
            <v>8</v>
          </cell>
          <cell r="D1334" t="str">
            <v>CLLD_15_01_095</v>
          </cell>
          <cell r="Q1334" t="str">
            <v>ANO</v>
          </cell>
        </row>
        <row r="1335">
          <cell r="A1335" t="str">
            <v>9</v>
          </cell>
          <cell r="D1335" t="str">
            <v>CLLD_15_01_263</v>
          </cell>
          <cell r="Q1335" t="str">
            <v>ANO</v>
          </cell>
        </row>
        <row r="1336">
          <cell r="A1336" t="str">
            <v>9</v>
          </cell>
          <cell r="D1336" t="str">
            <v>CLLD_15_01_263</v>
          </cell>
          <cell r="Q1336" t="str">
            <v>ANO</v>
          </cell>
        </row>
        <row r="1337">
          <cell r="A1337" t="str">
            <v>9</v>
          </cell>
          <cell r="D1337" t="str">
            <v>CLLD_15_01_095</v>
          </cell>
          <cell r="Q1337" t="str">
            <v>ANO</v>
          </cell>
        </row>
        <row r="1338">
          <cell r="A1338" t="str">
            <v>8</v>
          </cell>
          <cell r="D1338" t="str">
            <v>CLLD_15_01_095</v>
          </cell>
          <cell r="Q1338" t="str">
            <v>ANO</v>
          </cell>
        </row>
        <row r="1339">
          <cell r="A1339" t="str">
            <v>3</v>
          </cell>
          <cell r="D1339" t="str">
            <v>CLLD_16_01_156</v>
          </cell>
          <cell r="Q1339" t="str">
            <v>ANO</v>
          </cell>
        </row>
        <row r="1340">
          <cell r="A1340" t="str">
            <v>7</v>
          </cell>
          <cell r="D1340" t="str">
            <v>CLLD_16_01_145</v>
          </cell>
          <cell r="Q1340" t="str">
            <v>ANO</v>
          </cell>
        </row>
        <row r="1341">
          <cell r="A1341" t="str">
            <v>1</v>
          </cell>
          <cell r="D1341" t="str">
            <v>CLLD_16_02_022</v>
          </cell>
          <cell r="Q1341" t="str">
            <v>ANO</v>
          </cell>
        </row>
        <row r="1342">
          <cell r="A1342" t="str">
            <v>3</v>
          </cell>
          <cell r="D1342" t="str">
            <v>CLLD_15_01_259</v>
          </cell>
          <cell r="Q1342" t="str">
            <v>ANO</v>
          </cell>
        </row>
        <row r="1343">
          <cell r="A1343" t="str">
            <v>3</v>
          </cell>
          <cell r="D1343" t="str">
            <v>CLLD_16_01_156</v>
          </cell>
          <cell r="Q1343" t="str">
            <v>NE</v>
          </cell>
        </row>
        <row r="1344">
          <cell r="A1344" t="str">
            <v>1</v>
          </cell>
          <cell r="D1344" t="str">
            <v>CLLD_16_02_022</v>
          </cell>
          <cell r="Q1344" t="str">
            <v>NE</v>
          </cell>
        </row>
        <row r="1345">
          <cell r="A1345" t="str">
            <v>1</v>
          </cell>
          <cell r="D1345" t="str">
            <v>CLLD_16_02_022</v>
          </cell>
          <cell r="Q1345" t="str">
            <v>ANO</v>
          </cell>
        </row>
        <row r="1346">
          <cell r="A1346" t="str">
            <v>1</v>
          </cell>
          <cell r="D1346" t="str">
            <v>CLLD_16_02_022</v>
          </cell>
          <cell r="Q1346" t="str">
            <v>ANO</v>
          </cell>
        </row>
        <row r="1347">
          <cell r="A1347" t="str">
            <v>1</v>
          </cell>
          <cell r="D1347" t="str">
            <v>CLLD_16_02_022</v>
          </cell>
          <cell r="Q1347" t="str">
            <v>ANO</v>
          </cell>
        </row>
        <row r="1348">
          <cell r="A1348" t="str">
            <v>1</v>
          </cell>
          <cell r="D1348" t="str">
            <v>CLLD_16_02_022</v>
          </cell>
          <cell r="Q1348" t="str">
            <v>ANO</v>
          </cell>
        </row>
        <row r="1349">
          <cell r="A1349" t="str">
            <v>1</v>
          </cell>
          <cell r="D1349" t="str">
            <v>CLLD_16_02_022</v>
          </cell>
          <cell r="Q1349" t="str">
            <v>ANO</v>
          </cell>
        </row>
        <row r="1350">
          <cell r="A1350" t="str">
            <v>5</v>
          </cell>
          <cell r="D1350" t="str">
            <v>CLLD_15_01_198</v>
          </cell>
          <cell r="Q1350" t="str">
            <v>ANO</v>
          </cell>
        </row>
        <row r="1351">
          <cell r="A1351" t="str">
            <v>5</v>
          </cell>
          <cell r="D1351" t="str">
            <v>CLLD_15_01_198</v>
          </cell>
          <cell r="Q1351" t="str">
            <v>ANO</v>
          </cell>
        </row>
        <row r="1352">
          <cell r="A1352" t="str">
            <v>3</v>
          </cell>
          <cell r="D1352" t="str">
            <v>CLLD_16_01_156</v>
          </cell>
          <cell r="Q1352" t="str">
            <v>ANO</v>
          </cell>
        </row>
        <row r="1353">
          <cell r="A1353" t="str">
            <v>3</v>
          </cell>
          <cell r="D1353" t="str">
            <v>CLLD_16_01_156</v>
          </cell>
          <cell r="Q1353" t="str">
            <v>NE</v>
          </cell>
        </row>
        <row r="1354">
          <cell r="A1354" t="str">
            <v>8</v>
          </cell>
          <cell r="D1354" t="str">
            <v>CLLD_15_01_036</v>
          </cell>
          <cell r="Q1354" t="str">
            <v>NE</v>
          </cell>
        </row>
        <row r="1355">
          <cell r="A1355" t="str">
            <v>3</v>
          </cell>
          <cell r="D1355" t="str">
            <v>CLLD_16_01_156</v>
          </cell>
          <cell r="Q1355" t="str">
            <v>ANO</v>
          </cell>
        </row>
        <row r="1356">
          <cell r="A1356" t="str">
            <v>8</v>
          </cell>
          <cell r="D1356" t="str">
            <v>CLLD_15_01_036</v>
          </cell>
          <cell r="Q1356" t="str">
            <v>ANO</v>
          </cell>
        </row>
        <row r="1357">
          <cell r="A1357" t="str">
            <v>9</v>
          </cell>
          <cell r="D1357" t="str">
            <v>CLLD_16_01_028</v>
          </cell>
          <cell r="Q1357" t="str">
            <v>NE</v>
          </cell>
        </row>
        <row r="1358">
          <cell r="A1358" t="str">
            <v>5</v>
          </cell>
          <cell r="D1358" t="str">
            <v>CLLD_15_01_036</v>
          </cell>
          <cell r="Q1358" t="str">
            <v>NE</v>
          </cell>
        </row>
        <row r="1359">
          <cell r="A1359" t="str">
            <v>4</v>
          </cell>
          <cell r="D1359" t="str">
            <v>CLLD_15_01_198</v>
          </cell>
          <cell r="Q1359" t="str">
            <v>ANO</v>
          </cell>
        </row>
        <row r="1360">
          <cell r="A1360" t="str">
            <v>3</v>
          </cell>
          <cell r="D1360" t="str">
            <v>CLLD_15_01_259</v>
          </cell>
          <cell r="Q1360" t="str">
            <v>ANO</v>
          </cell>
        </row>
        <row r="1361">
          <cell r="A1361" t="str">
            <v>3</v>
          </cell>
          <cell r="D1361" t="str">
            <v>CLLD_15_01_259</v>
          </cell>
          <cell r="Q1361" t="str">
            <v>ANO</v>
          </cell>
        </row>
        <row r="1362">
          <cell r="A1362" t="str">
            <v>3</v>
          </cell>
          <cell r="D1362" t="str">
            <v>CLLD_15_01_259</v>
          </cell>
          <cell r="Q1362" t="str">
            <v>ANO</v>
          </cell>
        </row>
        <row r="1363">
          <cell r="A1363" t="str">
            <v>2</v>
          </cell>
          <cell r="D1363" t="str">
            <v>CLLD_16_02_084</v>
          </cell>
          <cell r="Q1363" t="str">
            <v>ANO</v>
          </cell>
        </row>
        <row r="1364">
          <cell r="A1364" t="str">
            <v>5</v>
          </cell>
          <cell r="D1364" t="str">
            <v>CLLD_16_01_086</v>
          </cell>
          <cell r="Q1364" t="str">
            <v>ANO</v>
          </cell>
        </row>
        <row r="1365">
          <cell r="A1365" t="str">
            <v>6</v>
          </cell>
          <cell r="D1365" t="str">
            <v>CLLD_15_01_235</v>
          </cell>
          <cell r="Q1365" t="str">
            <v>NE</v>
          </cell>
        </row>
        <row r="1366">
          <cell r="A1366" t="str">
            <v>2</v>
          </cell>
          <cell r="D1366" t="str">
            <v>CLLD_17_03_002</v>
          </cell>
          <cell r="Q1366" t="str">
            <v>ANO</v>
          </cell>
        </row>
        <row r="1367">
          <cell r="A1367" t="str">
            <v>6</v>
          </cell>
          <cell r="D1367" t="str">
            <v>CLLD_16_02_068</v>
          </cell>
          <cell r="Q1367" t="str">
            <v>ANO</v>
          </cell>
        </row>
        <row r="1368">
          <cell r="A1368" t="str">
            <v>6</v>
          </cell>
          <cell r="D1368" t="str">
            <v>CLLD_16_02_068</v>
          </cell>
          <cell r="Q1368" t="str">
            <v>ANO</v>
          </cell>
        </row>
        <row r="1369">
          <cell r="A1369" t="str">
            <v>6</v>
          </cell>
          <cell r="D1369" t="str">
            <v>CLLD_16_02_068</v>
          </cell>
          <cell r="Q1369" t="str">
            <v>ANO</v>
          </cell>
        </row>
        <row r="1370">
          <cell r="A1370" t="str">
            <v>8</v>
          </cell>
          <cell r="D1370" t="str">
            <v>CLLD_15_01_263</v>
          </cell>
          <cell r="Q1370" t="str">
            <v>ANO</v>
          </cell>
        </row>
        <row r="1371">
          <cell r="A1371" t="str">
            <v>2</v>
          </cell>
          <cell r="D1371" t="str">
            <v>CLLD_16_02_049</v>
          </cell>
          <cell r="Q1371" t="str">
            <v>ANO</v>
          </cell>
        </row>
        <row r="1372">
          <cell r="A1372" t="str">
            <v>4</v>
          </cell>
          <cell r="D1372" t="str">
            <v>CLLD_15_01_198</v>
          </cell>
          <cell r="Q1372" t="str">
            <v>ANO</v>
          </cell>
        </row>
        <row r="1373">
          <cell r="A1373" t="str">
            <v>2</v>
          </cell>
          <cell r="D1373" t="str">
            <v>CLLD_16_01_003</v>
          </cell>
          <cell r="Q1373" t="str">
            <v>ANO</v>
          </cell>
        </row>
        <row r="1374">
          <cell r="A1374" t="str">
            <v>1</v>
          </cell>
          <cell r="D1374" t="str">
            <v>CLLD_16_01_003</v>
          </cell>
          <cell r="Q1374" t="str">
            <v>ANO</v>
          </cell>
        </row>
        <row r="1375">
          <cell r="A1375" t="str">
            <v>5</v>
          </cell>
          <cell r="D1375" t="str">
            <v>CLLD_16_01_053</v>
          </cell>
          <cell r="Q1375" t="str">
            <v>NE</v>
          </cell>
        </row>
        <row r="1376">
          <cell r="A1376" t="str">
            <v>4</v>
          </cell>
          <cell r="D1376" t="str">
            <v>CLLD_16_02_004</v>
          </cell>
          <cell r="Q1376" t="str">
            <v>NE</v>
          </cell>
        </row>
        <row r="1377">
          <cell r="A1377" t="str">
            <v>5</v>
          </cell>
          <cell r="D1377" t="str">
            <v>CLLD_16_01_092</v>
          </cell>
          <cell r="Q1377" t="str">
            <v>ANO</v>
          </cell>
        </row>
        <row r="1378">
          <cell r="A1378" t="str">
            <v>2</v>
          </cell>
          <cell r="D1378" t="str">
            <v>CLLD_16_01_060</v>
          </cell>
          <cell r="Q1378" t="str">
            <v>ANO</v>
          </cell>
        </row>
        <row r="1379">
          <cell r="A1379" t="str">
            <v>3</v>
          </cell>
          <cell r="D1379" t="str">
            <v>CLLD_16_02_049</v>
          </cell>
          <cell r="Q1379" t="str">
            <v>ANO</v>
          </cell>
        </row>
        <row r="1380">
          <cell r="A1380" t="str">
            <v>2</v>
          </cell>
          <cell r="D1380" t="str">
            <v>CLLD_15_01_227</v>
          </cell>
          <cell r="Q1380" t="str">
            <v>ANO</v>
          </cell>
        </row>
        <row r="1381">
          <cell r="A1381" t="str">
            <v>2</v>
          </cell>
          <cell r="D1381" t="str">
            <v>CLLD_16_02_049</v>
          </cell>
          <cell r="Q1381" t="str">
            <v>ANO</v>
          </cell>
        </row>
        <row r="1382">
          <cell r="A1382" t="str">
            <v>1</v>
          </cell>
          <cell r="D1382" t="str">
            <v>CLLD_16_02_079</v>
          </cell>
          <cell r="Q1382" t="str">
            <v>ANO</v>
          </cell>
        </row>
        <row r="1383">
          <cell r="A1383" t="str">
            <v>3</v>
          </cell>
          <cell r="D1383" t="str">
            <v>CLLD_16_01_167</v>
          </cell>
          <cell r="Q1383" t="str">
            <v>ANO</v>
          </cell>
        </row>
        <row r="1384">
          <cell r="A1384" t="str">
            <v>3</v>
          </cell>
          <cell r="D1384" t="str">
            <v>CLLD_16_02_057</v>
          </cell>
          <cell r="Q1384" t="str">
            <v>NE</v>
          </cell>
        </row>
        <row r="1385">
          <cell r="A1385" t="str">
            <v>1</v>
          </cell>
          <cell r="D1385" t="str">
            <v>CLLD_16_02_084</v>
          </cell>
          <cell r="Q1385" t="str">
            <v>ANO</v>
          </cell>
        </row>
        <row r="1386">
          <cell r="A1386" t="str">
            <v>5</v>
          </cell>
          <cell r="D1386" t="str">
            <v>CLLD_15_01_279</v>
          </cell>
          <cell r="Q1386" t="str">
            <v>ANO</v>
          </cell>
        </row>
        <row r="1387">
          <cell r="A1387" t="str">
            <v>9</v>
          </cell>
          <cell r="D1387" t="str">
            <v>CLLD_16_01_145</v>
          </cell>
          <cell r="Q1387" t="str">
            <v>ANO</v>
          </cell>
        </row>
        <row r="1388">
          <cell r="A1388" t="str">
            <v>4</v>
          </cell>
          <cell r="D1388" t="str">
            <v>CLLD_16_02_057</v>
          </cell>
          <cell r="Q1388" t="str">
            <v>ANO</v>
          </cell>
        </row>
        <row r="1389">
          <cell r="A1389" t="str">
            <v>2</v>
          </cell>
          <cell r="D1389" t="str">
            <v>CLLD_16_01_060</v>
          </cell>
          <cell r="Q1389" t="str">
            <v>ANO</v>
          </cell>
        </row>
        <row r="1390">
          <cell r="A1390" t="str">
            <v>5</v>
          </cell>
          <cell r="D1390" t="str">
            <v>CLLD_16_02_110</v>
          </cell>
          <cell r="Q1390" t="str">
            <v>ANO</v>
          </cell>
        </row>
        <row r="1391">
          <cell r="A1391" t="str">
            <v>5</v>
          </cell>
          <cell r="D1391" t="str">
            <v>CLLD_15_01_279</v>
          </cell>
          <cell r="Q1391" t="str">
            <v>ANO</v>
          </cell>
        </row>
        <row r="1392">
          <cell r="A1392" t="str">
            <v>6</v>
          </cell>
          <cell r="D1392" t="str">
            <v>CLLD_16_01_054</v>
          </cell>
          <cell r="Q1392" t="str">
            <v>ANO</v>
          </cell>
        </row>
        <row r="1393">
          <cell r="A1393" t="str">
            <v>3</v>
          </cell>
          <cell r="D1393" t="str">
            <v>CLLD_16_01_070</v>
          </cell>
          <cell r="Q1393" t="str">
            <v>NE</v>
          </cell>
        </row>
        <row r="1394">
          <cell r="A1394" t="str">
            <v>1</v>
          </cell>
          <cell r="D1394" t="str">
            <v>CLLD_16_01_003</v>
          </cell>
          <cell r="Q1394" t="str">
            <v>ANO</v>
          </cell>
        </row>
        <row r="1395">
          <cell r="A1395" t="str">
            <v>2</v>
          </cell>
          <cell r="D1395" t="str">
            <v>CLLD_16_02_084</v>
          </cell>
          <cell r="Q1395" t="str">
            <v>ANO</v>
          </cell>
        </row>
        <row r="1396">
          <cell r="A1396" t="str">
            <v>1</v>
          </cell>
          <cell r="D1396" t="str">
            <v>CLLD_16_02_084</v>
          </cell>
          <cell r="Q1396" t="str">
            <v>ANO</v>
          </cell>
        </row>
        <row r="1397">
          <cell r="A1397" t="str">
            <v>2</v>
          </cell>
          <cell r="D1397" t="str">
            <v>CLLD_16_02_049</v>
          </cell>
          <cell r="Q1397" t="str">
            <v>ANO</v>
          </cell>
        </row>
        <row r="1398">
          <cell r="A1398" t="str">
            <v>3</v>
          </cell>
          <cell r="D1398" t="str">
            <v>CLLD_16_02_049</v>
          </cell>
          <cell r="Q1398" t="str">
            <v>ANO</v>
          </cell>
        </row>
        <row r="1399">
          <cell r="A1399" t="str">
            <v>1</v>
          </cell>
          <cell r="D1399" t="str">
            <v>CLLD_15_01_069</v>
          </cell>
          <cell r="Q1399" t="str">
            <v>ANO</v>
          </cell>
        </row>
        <row r="1400">
          <cell r="A1400" t="str">
            <v>9</v>
          </cell>
          <cell r="D1400" t="str">
            <v>CLLD_16_01_145</v>
          </cell>
          <cell r="Q1400" t="str">
            <v>ANO</v>
          </cell>
        </row>
        <row r="1401">
          <cell r="A1401" t="str">
            <v>1</v>
          </cell>
          <cell r="D1401" t="str">
            <v>CLLD_16_01_003</v>
          </cell>
          <cell r="Q1401" t="str">
            <v>ANO</v>
          </cell>
        </row>
        <row r="1402">
          <cell r="A1402" t="str">
            <v>1</v>
          </cell>
          <cell r="D1402" t="str">
            <v>CLLD_15_01_069</v>
          </cell>
          <cell r="Q1402" t="str">
            <v>NE</v>
          </cell>
        </row>
        <row r="1403">
          <cell r="A1403" t="str">
            <v>1</v>
          </cell>
          <cell r="D1403" t="str">
            <v>CLLD_15_01_069</v>
          </cell>
          <cell r="Q1403" t="str">
            <v>NE</v>
          </cell>
        </row>
        <row r="1404">
          <cell r="A1404" t="str">
            <v>3</v>
          </cell>
          <cell r="D1404" t="str">
            <v>CLLD_16_01_091</v>
          </cell>
          <cell r="Q1404" t="str">
            <v>ANO</v>
          </cell>
        </row>
        <row r="1405">
          <cell r="A1405" t="str">
            <v>3</v>
          </cell>
          <cell r="D1405" t="str">
            <v>CLLD_16_01_091</v>
          </cell>
          <cell r="Q1405" t="str">
            <v>NE</v>
          </cell>
        </row>
        <row r="1406">
          <cell r="A1406" t="str">
            <v>1</v>
          </cell>
          <cell r="D1406" t="str">
            <v>CLLD_16_02_079</v>
          </cell>
          <cell r="Q1406" t="str">
            <v>ANO</v>
          </cell>
        </row>
        <row r="1407">
          <cell r="A1407" t="str">
            <v>7</v>
          </cell>
          <cell r="D1407" t="str">
            <v>CLLD_15_01_229</v>
          </cell>
          <cell r="Q1407" t="str">
            <v>NE</v>
          </cell>
        </row>
        <row r="1408">
          <cell r="A1408" t="str">
            <v>1</v>
          </cell>
          <cell r="D1408" t="str">
            <v>CLLD_16_01_003</v>
          </cell>
          <cell r="Q1408" t="str">
            <v>ANO</v>
          </cell>
        </row>
        <row r="1409">
          <cell r="A1409" t="str">
            <v>1</v>
          </cell>
          <cell r="D1409" t="str">
            <v>CLLD_16_01_003</v>
          </cell>
          <cell r="Q1409" t="str">
            <v>ANO</v>
          </cell>
        </row>
        <row r="1410">
          <cell r="A1410" t="str">
            <v>5</v>
          </cell>
          <cell r="D1410" t="str">
            <v>CLLD_15_01_279</v>
          </cell>
          <cell r="Q1410" t="str">
            <v>ANO</v>
          </cell>
        </row>
        <row r="1411">
          <cell r="A1411" t="str">
            <v>3</v>
          </cell>
          <cell r="D1411" t="str">
            <v>CLLD_16_01_070</v>
          </cell>
          <cell r="Q1411" t="str">
            <v>NE</v>
          </cell>
        </row>
        <row r="1412">
          <cell r="A1412" t="str">
            <v>3</v>
          </cell>
          <cell r="D1412" t="str">
            <v>CLLD_16_02_049</v>
          </cell>
          <cell r="Q1412" t="str">
            <v>ANO</v>
          </cell>
        </row>
        <row r="1413">
          <cell r="A1413" t="str">
            <v>4</v>
          </cell>
          <cell r="D1413" t="str">
            <v>CLLD_16_02_049</v>
          </cell>
          <cell r="Q1413" t="str">
            <v>ANO</v>
          </cell>
        </row>
        <row r="1414">
          <cell r="A1414" t="str">
            <v>7</v>
          </cell>
          <cell r="D1414" t="str">
            <v>CLLD_15_01_229</v>
          </cell>
          <cell r="Q1414" t="str">
            <v>ANO</v>
          </cell>
        </row>
        <row r="1415">
          <cell r="A1415" t="str">
            <v>1</v>
          </cell>
          <cell r="D1415" t="str">
            <v>CLLD_16_02_079</v>
          </cell>
          <cell r="Q1415" t="str">
            <v>ANO</v>
          </cell>
        </row>
        <row r="1416">
          <cell r="A1416" t="str">
            <v>9</v>
          </cell>
          <cell r="D1416" t="str">
            <v>CLLD_16_01_145</v>
          </cell>
          <cell r="Q1416" t="str">
            <v>ANO</v>
          </cell>
        </row>
        <row r="1417">
          <cell r="A1417" t="str">
            <v>1</v>
          </cell>
          <cell r="D1417" t="str">
            <v>CLLD_16_02_084</v>
          </cell>
          <cell r="Q1417" t="str">
            <v>ANO</v>
          </cell>
        </row>
        <row r="1418">
          <cell r="A1418" t="str">
            <v>4</v>
          </cell>
          <cell r="D1418" t="str">
            <v>CLLD_16_01_030</v>
          </cell>
          <cell r="Q1418" t="str">
            <v>ANO</v>
          </cell>
        </row>
        <row r="1419">
          <cell r="A1419" t="str">
            <v>2</v>
          </cell>
          <cell r="D1419" t="str">
            <v>CLLD_16_02_079</v>
          </cell>
          <cell r="Q1419" t="str">
            <v>NE</v>
          </cell>
        </row>
        <row r="1420">
          <cell r="A1420" t="str">
            <v>4</v>
          </cell>
          <cell r="D1420" t="str">
            <v>CLLD_16_02_049</v>
          </cell>
          <cell r="Q1420" t="str">
            <v>ANO</v>
          </cell>
        </row>
        <row r="1421">
          <cell r="A1421" t="str">
            <v>2</v>
          </cell>
          <cell r="D1421" t="str">
            <v>CLLD_16_02_079</v>
          </cell>
          <cell r="Q1421" t="str">
            <v>NE</v>
          </cell>
        </row>
        <row r="1422">
          <cell r="A1422" t="str">
            <v>7</v>
          </cell>
          <cell r="D1422" t="str">
            <v>CLLD_16_01_083</v>
          </cell>
          <cell r="Q1422" t="str">
            <v>ANO</v>
          </cell>
        </row>
        <row r="1423">
          <cell r="A1423" t="str">
            <v>2</v>
          </cell>
          <cell r="D1423" t="str">
            <v>CLLD_16_02_049</v>
          </cell>
          <cell r="Q1423" t="str">
            <v>ANO</v>
          </cell>
        </row>
        <row r="1424">
          <cell r="A1424" t="str">
            <v>5</v>
          </cell>
          <cell r="D1424" t="str">
            <v>CLLD_15_01_279</v>
          </cell>
          <cell r="Q1424" t="str">
            <v>ANO</v>
          </cell>
        </row>
        <row r="1425">
          <cell r="A1425" t="str">
            <v>1</v>
          </cell>
          <cell r="D1425" t="str">
            <v>CLLD_15_01_069</v>
          </cell>
          <cell r="Q1425" t="str">
            <v>NE</v>
          </cell>
        </row>
        <row r="1426">
          <cell r="A1426" t="str">
            <v>6</v>
          </cell>
          <cell r="D1426" t="str">
            <v>CLLD_15_01_229</v>
          </cell>
          <cell r="Q1426" t="str">
            <v>NE</v>
          </cell>
        </row>
        <row r="1427">
          <cell r="A1427" t="str">
            <v>1</v>
          </cell>
          <cell r="D1427" t="str">
            <v>CLLD_15_01_069</v>
          </cell>
          <cell r="Q1427" t="str">
            <v>NE</v>
          </cell>
        </row>
        <row r="1428">
          <cell r="A1428" t="str">
            <v>10</v>
          </cell>
          <cell r="D1428" t="str">
            <v>CLLD_16_01_028</v>
          </cell>
          <cell r="Q1428" t="str">
            <v>ANO</v>
          </cell>
        </row>
        <row r="1429">
          <cell r="A1429" t="str">
            <v>5</v>
          </cell>
          <cell r="D1429" t="str">
            <v>CLLD_16_01_073</v>
          </cell>
          <cell r="Q1429" t="str">
            <v>ANO</v>
          </cell>
        </row>
        <row r="1430">
          <cell r="A1430" t="str">
            <v>4</v>
          </cell>
          <cell r="D1430" t="str">
            <v>CLLD_16_01_089</v>
          </cell>
          <cell r="Q1430" t="str">
            <v>ANO</v>
          </cell>
        </row>
        <row r="1431">
          <cell r="A1431" t="str">
            <v>5</v>
          </cell>
          <cell r="D1431" t="str">
            <v>CLLD_15_01_234</v>
          </cell>
          <cell r="Q1431" t="str">
            <v>ANO</v>
          </cell>
        </row>
        <row r="1432">
          <cell r="A1432" t="str">
            <v>3</v>
          </cell>
          <cell r="D1432" t="str">
            <v>CLLD_16_02_103</v>
          </cell>
          <cell r="Q1432" t="str">
            <v>NE</v>
          </cell>
        </row>
        <row r="1433">
          <cell r="A1433" t="str">
            <v>9</v>
          </cell>
          <cell r="D1433" t="str">
            <v>CLLD_16_01_098</v>
          </cell>
          <cell r="Q1433" t="str">
            <v>NE</v>
          </cell>
        </row>
        <row r="1434">
          <cell r="A1434" t="str">
            <v>16</v>
          </cell>
          <cell r="D1434" t="str">
            <v>CLLD_15_01_065</v>
          </cell>
          <cell r="Q1434" t="str">
            <v>ANO</v>
          </cell>
        </row>
        <row r="1435">
          <cell r="A1435" t="str">
            <v>8</v>
          </cell>
          <cell r="D1435" t="str">
            <v>CLLD_16_01_073</v>
          </cell>
          <cell r="Q1435" t="str">
            <v>ANO</v>
          </cell>
        </row>
        <row r="1436">
          <cell r="A1436" t="str">
            <v>7</v>
          </cell>
          <cell r="D1436" t="str">
            <v>CLLD_15_01_026</v>
          </cell>
          <cell r="Q1436" t="str">
            <v>ANO</v>
          </cell>
        </row>
        <row r="1437">
          <cell r="A1437" t="str">
            <v>11</v>
          </cell>
          <cell r="D1437" t="str">
            <v>CLLD_15_01_263</v>
          </cell>
          <cell r="Q1437" t="str">
            <v>NE</v>
          </cell>
        </row>
        <row r="1438">
          <cell r="A1438" t="str">
            <v>1</v>
          </cell>
          <cell r="D1438" t="str">
            <v>CLLD_15_01_125</v>
          </cell>
          <cell r="Q1438" t="str">
            <v>ANO</v>
          </cell>
        </row>
        <row r="1439">
          <cell r="A1439" t="str">
            <v>6</v>
          </cell>
          <cell r="D1439" t="str">
            <v>CLLD_16_01_098</v>
          </cell>
          <cell r="Q1439" t="str">
            <v>NE</v>
          </cell>
        </row>
        <row r="1440">
          <cell r="A1440" t="str">
            <v>7</v>
          </cell>
          <cell r="D1440" t="str">
            <v>CLLD_16_01_098</v>
          </cell>
          <cell r="Q1440" t="str">
            <v>NE</v>
          </cell>
        </row>
        <row r="1441">
          <cell r="A1441" t="str">
            <v>4</v>
          </cell>
          <cell r="D1441" t="str">
            <v>CLLD_16_02_004</v>
          </cell>
          <cell r="Q1441" t="str">
            <v>ANO</v>
          </cell>
        </row>
        <row r="1442">
          <cell r="A1442" t="str">
            <v>11</v>
          </cell>
          <cell r="D1442" t="str">
            <v>CLLD_15_01_263</v>
          </cell>
          <cell r="Q1442" t="str">
            <v>ANO</v>
          </cell>
        </row>
        <row r="1443">
          <cell r="A1443" t="str">
            <v>4</v>
          </cell>
          <cell r="D1443" t="str">
            <v>CLLD_15_01_050</v>
          </cell>
          <cell r="Q1443" t="str">
            <v>NE</v>
          </cell>
        </row>
        <row r="1444">
          <cell r="A1444" t="str">
            <v>4</v>
          </cell>
          <cell r="D1444" t="str">
            <v>CLLD_15_01_050</v>
          </cell>
          <cell r="Q1444" t="str">
            <v>NE</v>
          </cell>
        </row>
        <row r="1445">
          <cell r="A1445" t="str">
            <v>4</v>
          </cell>
          <cell r="D1445" t="str">
            <v>CLLD_15_01_050</v>
          </cell>
          <cell r="Q1445" t="str">
            <v>NE</v>
          </cell>
        </row>
        <row r="1446">
          <cell r="A1446" t="str">
            <v>7</v>
          </cell>
          <cell r="D1446" t="str">
            <v>CLLD_16_01_086</v>
          </cell>
          <cell r="Q1446" t="str">
            <v>NE</v>
          </cell>
        </row>
        <row r="1447">
          <cell r="A1447" t="str">
            <v>4</v>
          </cell>
          <cell r="D1447" t="str">
            <v>CLLD_15_01_050</v>
          </cell>
          <cell r="Q1447" t="str">
            <v>NE</v>
          </cell>
        </row>
        <row r="1448">
          <cell r="A1448" t="str">
            <v>9</v>
          </cell>
          <cell r="D1448" t="str">
            <v>CLLD_15_01_184</v>
          </cell>
          <cell r="Q1448" t="str">
            <v>NE</v>
          </cell>
        </row>
        <row r="1449">
          <cell r="A1449" t="str">
            <v>7</v>
          </cell>
          <cell r="D1449" t="str">
            <v>CLLD_15_01_263</v>
          </cell>
          <cell r="Q1449" t="str">
            <v>ANO</v>
          </cell>
        </row>
        <row r="1450">
          <cell r="A1450" t="str">
            <v>9</v>
          </cell>
          <cell r="D1450" t="str">
            <v>CLLD_15_01_184</v>
          </cell>
          <cell r="Q1450" t="str">
            <v>ANO</v>
          </cell>
        </row>
        <row r="1451">
          <cell r="A1451" t="str">
            <v>2</v>
          </cell>
          <cell r="D1451" t="str">
            <v>CLLD_15_01_239</v>
          </cell>
          <cell r="Q1451" t="str">
            <v>ANO</v>
          </cell>
        </row>
        <row r="1452">
          <cell r="A1452" t="str">
            <v>9</v>
          </cell>
          <cell r="D1452" t="str">
            <v>CLLD_15_01_184</v>
          </cell>
          <cell r="Q1452" t="str">
            <v>ANO</v>
          </cell>
        </row>
        <row r="1453">
          <cell r="A1453" t="str">
            <v>9</v>
          </cell>
          <cell r="D1453" t="str">
            <v>CLLD_15_01_184</v>
          </cell>
          <cell r="Q1453" t="str">
            <v>ANO</v>
          </cell>
        </row>
        <row r="1454">
          <cell r="A1454" t="str">
            <v>9</v>
          </cell>
          <cell r="D1454" t="str">
            <v>CLLD_15_01_184</v>
          </cell>
          <cell r="Q1454" t="str">
            <v>ANO</v>
          </cell>
        </row>
        <row r="1455">
          <cell r="A1455" t="str">
            <v>7</v>
          </cell>
          <cell r="D1455" t="str">
            <v>CLLD_15_01_026</v>
          </cell>
          <cell r="Q1455" t="str">
            <v>ANO</v>
          </cell>
        </row>
        <row r="1456">
          <cell r="A1456" t="str">
            <v>7</v>
          </cell>
          <cell r="D1456" t="str">
            <v>CLLD_15_01_026</v>
          </cell>
          <cell r="Q1456" t="str">
            <v>ANO</v>
          </cell>
        </row>
        <row r="1457">
          <cell r="A1457" t="str">
            <v>7</v>
          </cell>
          <cell r="D1457" t="str">
            <v>CLLD_16_01_135</v>
          </cell>
          <cell r="Q1457" t="str">
            <v>NE</v>
          </cell>
        </row>
        <row r="1458">
          <cell r="A1458" t="str">
            <v>10</v>
          </cell>
          <cell r="D1458" t="str">
            <v>CLLD_16_01_145</v>
          </cell>
          <cell r="Q1458" t="str">
            <v>NE</v>
          </cell>
        </row>
        <row r="1459">
          <cell r="A1459" t="str">
            <v>7</v>
          </cell>
          <cell r="D1459" t="str">
            <v>CLLD_16_01_135</v>
          </cell>
          <cell r="Q1459" t="str">
            <v>NE</v>
          </cell>
        </row>
        <row r="1460">
          <cell r="A1460" t="str">
            <v>1</v>
          </cell>
          <cell r="D1460" t="str">
            <v>CLLD_15_01_239</v>
          </cell>
          <cell r="Q1460" t="str">
            <v>NE</v>
          </cell>
        </row>
        <row r="1461">
          <cell r="A1461" t="str">
            <v>1</v>
          </cell>
          <cell r="D1461" t="str">
            <v>CLLD_15_01_239</v>
          </cell>
          <cell r="Q1461" t="str">
            <v>NE</v>
          </cell>
        </row>
        <row r="1462">
          <cell r="A1462" t="str">
            <v>13</v>
          </cell>
          <cell r="D1462" t="str">
            <v>CLLD_15_01_065</v>
          </cell>
          <cell r="Q1462" t="str">
            <v>NE</v>
          </cell>
        </row>
        <row r="1463">
          <cell r="A1463" t="str">
            <v>1</v>
          </cell>
          <cell r="D1463" t="str">
            <v>CLLD_16_02_005</v>
          </cell>
          <cell r="Q1463" t="str">
            <v>NE</v>
          </cell>
        </row>
        <row r="1464">
          <cell r="A1464" t="str">
            <v>1</v>
          </cell>
          <cell r="D1464" t="str">
            <v>CLLD_16_02_005</v>
          </cell>
          <cell r="Q1464" t="str">
            <v>NE</v>
          </cell>
        </row>
        <row r="1465">
          <cell r="A1465" t="str">
            <v>1</v>
          </cell>
          <cell r="D1465" t="str">
            <v>CLLD_16_02_005</v>
          </cell>
          <cell r="Q1465" t="str">
            <v>NE</v>
          </cell>
        </row>
        <row r="1466">
          <cell r="A1466" t="str">
            <v>5</v>
          </cell>
          <cell r="D1466" t="str">
            <v>CLLD_16_02_004</v>
          </cell>
          <cell r="Q1466" t="str">
            <v>NE</v>
          </cell>
        </row>
        <row r="1467">
          <cell r="A1467" t="str">
            <v>4</v>
          </cell>
          <cell r="D1467" t="str">
            <v>CLLD_16_02_004</v>
          </cell>
          <cell r="Q1467" t="str">
            <v>NE</v>
          </cell>
        </row>
        <row r="1468">
          <cell r="A1468" t="str">
            <v>4</v>
          </cell>
          <cell r="D1468" t="str">
            <v>CLLD_16_02_004</v>
          </cell>
          <cell r="Q1468" t="str">
            <v>ANO</v>
          </cell>
        </row>
        <row r="1469">
          <cell r="A1469" t="str">
            <v>1</v>
          </cell>
          <cell r="D1469" t="str">
            <v>CLLD_17_03_001</v>
          </cell>
          <cell r="Q1469" t="str">
            <v>ANO</v>
          </cell>
        </row>
        <row r="1470">
          <cell r="A1470" t="str">
            <v>7</v>
          </cell>
          <cell r="D1470" t="str">
            <v>CLLD_15_01_263</v>
          </cell>
          <cell r="Q1470" t="str">
            <v>ANO</v>
          </cell>
        </row>
        <row r="1471">
          <cell r="A1471" t="str">
            <v>7</v>
          </cell>
          <cell r="D1471" t="str">
            <v>CLLD_16_01_103</v>
          </cell>
          <cell r="Q1471" t="str">
            <v>ANO</v>
          </cell>
        </row>
        <row r="1472">
          <cell r="A1472" t="str">
            <v>6</v>
          </cell>
          <cell r="D1472" t="str">
            <v>CLLD_15_01_026</v>
          </cell>
          <cell r="Q1472" t="str">
            <v>ANO</v>
          </cell>
        </row>
        <row r="1473">
          <cell r="A1473" t="str">
            <v>2</v>
          </cell>
          <cell r="D1473" t="str">
            <v>CLLD_15_01_227</v>
          </cell>
          <cell r="Q1473" t="str">
            <v>ANO</v>
          </cell>
        </row>
        <row r="1474">
          <cell r="A1474" t="str">
            <v>5</v>
          </cell>
          <cell r="D1474" t="str">
            <v>CLLD_15_01_114</v>
          </cell>
          <cell r="Q1474" t="str">
            <v>NE</v>
          </cell>
        </row>
        <row r="1475">
          <cell r="A1475" t="str">
            <v>5</v>
          </cell>
          <cell r="D1475" t="str">
            <v>CLLD_15_01_114</v>
          </cell>
          <cell r="Q1475" t="str">
            <v>NE</v>
          </cell>
        </row>
        <row r="1476">
          <cell r="A1476" t="str">
            <v>5</v>
          </cell>
          <cell r="D1476" t="str">
            <v>CLLD_15_01_114</v>
          </cell>
          <cell r="Q1476" t="str">
            <v>NE</v>
          </cell>
        </row>
        <row r="1477">
          <cell r="A1477" t="str">
            <v>3</v>
          </cell>
          <cell r="D1477" t="str">
            <v>CLLD_16_02_049</v>
          </cell>
          <cell r="Q1477" t="str">
            <v>ANO</v>
          </cell>
        </row>
        <row r="1478">
          <cell r="A1478" t="str">
            <v>6</v>
          </cell>
          <cell r="D1478" t="str">
            <v>CLLD_15_01_235</v>
          </cell>
          <cell r="Q1478" t="str">
            <v>ANO</v>
          </cell>
        </row>
        <row r="1479">
          <cell r="A1479" t="str">
            <v>7</v>
          </cell>
          <cell r="D1479" t="str">
            <v>CLLD_16_01_083</v>
          </cell>
          <cell r="Q1479" t="str">
            <v>ANO</v>
          </cell>
        </row>
        <row r="1480">
          <cell r="A1480" t="str">
            <v>18</v>
          </cell>
          <cell r="D1480" t="str">
            <v>CLLD_15_01_065</v>
          </cell>
          <cell r="Q1480" t="str">
            <v>NE</v>
          </cell>
        </row>
        <row r="1481">
          <cell r="A1481" t="str">
            <v>6</v>
          </cell>
          <cell r="D1481" t="str">
            <v>CLLD_15_01_279</v>
          </cell>
          <cell r="Q1481" t="str">
            <v>ANO</v>
          </cell>
        </row>
        <row r="1482">
          <cell r="A1482" t="str">
            <v>11</v>
          </cell>
          <cell r="D1482" t="str">
            <v>CLLD_15_01_271</v>
          </cell>
          <cell r="Q1482" t="str">
            <v>NE</v>
          </cell>
        </row>
        <row r="1483">
          <cell r="A1483" t="str">
            <v>11</v>
          </cell>
          <cell r="D1483" t="str">
            <v>CLLD_15_01_271</v>
          </cell>
          <cell r="Q1483" t="str">
            <v>ANO</v>
          </cell>
        </row>
        <row r="1484">
          <cell r="A1484" t="str">
            <v>18</v>
          </cell>
          <cell r="D1484" t="str">
            <v>CLLD_15_01_065</v>
          </cell>
          <cell r="Q1484" t="str">
            <v>NE</v>
          </cell>
        </row>
        <row r="1485">
          <cell r="A1485" t="str">
            <v>8</v>
          </cell>
          <cell r="D1485" t="str">
            <v>CLLD_16_01_083</v>
          </cell>
          <cell r="Q1485" t="str">
            <v>NE</v>
          </cell>
        </row>
        <row r="1486">
          <cell r="A1486" t="str">
            <v>8</v>
          </cell>
          <cell r="D1486" t="str">
            <v>CLLD_16_01_083</v>
          </cell>
          <cell r="Q1486" t="str">
            <v>NE</v>
          </cell>
        </row>
        <row r="1487">
          <cell r="A1487" t="str">
            <v>2</v>
          </cell>
          <cell r="D1487" t="str">
            <v>CLLD_16_01_088</v>
          </cell>
          <cell r="Q1487" t="str">
            <v>NE</v>
          </cell>
        </row>
        <row r="1488">
          <cell r="A1488" t="str">
            <v>2</v>
          </cell>
          <cell r="D1488" t="str">
            <v>CLLD_16_01_088</v>
          </cell>
          <cell r="Q1488" t="str">
            <v>NE</v>
          </cell>
        </row>
        <row r="1489">
          <cell r="A1489" t="str">
            <v>6</v>
          </cell>
          <cell r="D1489" t="str">
            <v>CLLD_15_01_235</v>
          </cell>
          <cell r="Q1489" t="str">
            <v>ANO</v>
          </cell>
        </row>
        <row r="1490">
          <cell r="A1490" t="str">
            <v>11</v>
          </cell>
          <cell r="D1490" t="str">
            <v>CLLD_15_01_271</v>
          </cell>
          <cell r="Q1490" t="str">
            <v>ANO</v>
          </cell>
        </row>
        <row r="1491">
          <cell r="A1491" t="str">
            <v>11</v>
          </cell>
          <cell r="D1491" t="str">
            <v>CLLD_15_01_271</v>
          </cell>
          <cell r="Q1491" t="str">
            <v>NE</v>
          </cell>
        </row>
        <row r="1492">
          <cell r="A1492" t="str">
            <v>13</v>
          </cell>
          <cell r="D1492" t="str">
            <v>CLLD_15_01_065</v>
          </cell>
          <cell r="Q1492" t="str">
            <v>NE</v>
          </cell>
        </row>
        <row r="1493">
          <cell r="A1493" t="str">
            <v>1</v>
          </cell>
          <cell r="D1493" t="str">
            <v>CLLD_17_03_001</v>
          </cell>
          <cell r="Q1493" t="str">
            <v>ANO</v>
          </cell>
        </row>
        <row r="1494">
          <cell r="A1494" t="str">
            <v>11</v>
          </cell>
          <cell r="D1494" t="str">
            <v>CLLD_15_01_271</v>
          </cell>
          <cell r="Q1494" t="str">
            <v>ANO</v>
          </cell>
        </row>
        <row r="1495">
          <cell r="A1495" t="str">
            <v>2</v>
          </cell>
          <cell r="D1495" t="str">
            <v>CLLD_16_01_088</v>
          </cell>
          <cell r="Q1495" t="str">
            <v>ANO</v>
          </cell>
        </row>
        <row r="1496">
          <cell r="A1496" t="str">
            <v>2</v>
          </cell>
          <cell r="D1496" t="str">
            <v>CLLD_16_01_088</v>
          </cell>
          <cell r="Q1496" t="str">
            <v>NE</v>
          </cell>
        </row>
        <row r="1497">
          <cell r="A1497" t="str">
            <v>2</v>
          </cell>
          <cell r="D1497" t="str">
            <v>CLLD_16_01_088</v>
          </cell>
          <cell r="Q1497" t="str">
            <v>ANO</v>
          </cell>
        </row>
        <row r="1498">
          <cell r="A1498" t="str">
            <v>6</v>
          </cell>
          <cell r="D1498" t="str">
            <v>CLLD_16_01_100</v>
          </cell>
          <cell r="Q1498" t="str">
            <v>NE</v>
          </cell>
        </row>
        <row r="1499">
          <cell r="A1499" t="str">
            <v>7</v>
          </cell>
          <cell r="D1499" t="str">
            <v>CLLD_15_01_235</v>
          </cell>
          <cell r="Q1499" t="str">
            <v>ANO</v>
          </cell>
        </row>
        <row r="1500">
          <cell r="A1500" t="str">
            <v>7</v>
          </cell>
          <cell r="D1500" t="str">
            <v>CLLD_15_01_263</v>
          </cell>
          <cell r="Q1500" t="str">
            <v>ANO</v>
          </cell>
        </row>
        <row r="1501">
          <cell r="A1501" t="str">
            <v>6</v>
          </cell>
          <cell r="D1501" t="str">
            <v>CLLD_15_01_235</v>
          </cell>
          <cell r="Q1501" t="str">
            <v>ANO</v>
          </cell>
        </row>
        <row r="1502">
          <cell r="A1502" t="str">
            <v>14</v>
          </cell>
          <cell r="D1502" t="str">
            <v>CLLD_15_01_065</v>
          </cell>
          <cell r="Q1502" t="str">
            <v>NE</v>
          </cell>
        </row>
        <row r="1503">
          <cell r="A1503" t="str">
            <v>14</v>
          </cell>
          <cell r="D1503" t="str">
            <v>CLLD_15_01_065</v>
          </cell>
          <cell r="Q1503" t="str">
            <v>NE</v>
          </cell>
        </row>
        <row r="1504">
          <cell r="A1504" t="str">
            <v>1</v>
          </cell>
          <cell r="D1504" t="str">
            <v>CLLD_16_01_005</v>
          </cell>
          <cell r="Q1504" t="str">
            <v>ANO</v>
          </cell>
        </row>
        <row r="1505">
          <cell r="A1505" t="str">
            <v>1</v>
          </cell>
          <cell r="D1505" t="str">
            <v>CLLD_16_01_005</v>
          </cell>
          <cell r="Q1505" t="str">
            <v>ANO</v>
          </cell>
        </row>
        <row r="1506">
          <cell r="A1506" t="str">
            <v>1</v>
          </cell>
          <cell r="D1506" t="str">
            <v>CLLD_16_01_005</v>
          </cell>
          <cell r="Q1506" t="str">
            <v>ANO</v>
          </cell>
        </row>
        <row r="1507">
          <cell r="A1507" t="str">
            <v>6</v>
          </cell>
          <cell r="D1507" t="str">
            <v>CLLD_15_01_279</v>
          </cell>
          <cell r="Q1507" t="str">
            <v>ANO</v>
          </cell>
        </row>
        <row r="1508">
          <cell r="A1508" t="str">
            <v>6</v>
          </cell>
          <cell r="D1508" t="str">
            <v>CLLD_15_01_279</v>
          </cell>
          <cell r="Q1508" t="str">
            <v>ANO</v>
          </cell>
        </row>
        <row r="1509">
          <cell r="A1509" t="str">
            <v>6</v>
          </cell>
          <cell r="D1509" t="str">
            <v>CLLD_15_01_279</v>
          </cell>
          <cell r="Q1509" t="str">
            <v>ANO</v>
          </cell>
        </row>
        <row r="1510">
          <cell r="A1510" t="str">
            <v>3</v>
          </cell>
          <cell r="D1510" t="str">
            <v>CLLD_16_01_057</v>
          </cell>
          <cell r="Q1510" t="str">
            <v>NE</v>
          </cell>
        </row>
        <row r="1511">
          <cell r="A1511" t="str">
            <v>3</v>
          </cell>
          <cell r="D1511" t="str">
            <v>CLLD_16_01_167</v>
          </cell>
          <cell r="Q1511" t="str">
            <v>ANO</v>
          </cell>
        </row>
        <row r="1512">
          <cell r="A1512" t="str">
            <v>6</v>
          </cell>
          <cell r="D1512" t="str">
            <v>CLLD_15_01_279</v>
          </cell>
          <cell r="Q1512" t="str">
            <v>ANO</v>
          </cell>
        </row>
        <row r="1513">
          <cell r="A1513" t="str">
            <v>6</v>
          </cell>
          <cell r="D1513" t="str">
            <v>CLLD_15_01_279</v>
          </cell>
          <cell r="Q1513" t="str">
            <v>NE</v>
          </cell>
        </row>
        <row r="1514">
          <cell r="A1514" t="str">
            <v>14</v>
          </cell>
          <cell r="D1514" t="str">
            <v>CLLD_15_01_065</v>
          </cell>
          <cell r="Q1514" t="str">
            <v>NE</v>
          </cell>
        </row>
        <row r="1515">
          <cell r="A1515" t="str">
            <v>3</v>
          </cell>
          <cell r="D1515" t="str">
            <v>CLLD_16_01_057</v>
          </cell>
          <cell r="Q1515" t="str">
            <v>ANO</v>
          </cell>
        </row>
        <row r="1516">
          <cell r="A1516" t="str">
            <v>3</v>
          </cell>
          <cell r="D1516" t="str">
            <v>CLLD_16_01_057</v>
          </cell>
          <cell r="Q1516" t="str">
            <v>ANO</v>
          </cell>
        </row>
        <row r="1517">
          <cell r="A1517" t="str">
            <v>8</v>
          </cell>
          <cell r="D1517" t="str">
            <v>CLLD_15_01_229</v>
          </cell>
          <cell r="Q1517" t="str">
            <v>ANO</v>
          </cell>
        </row>
        <row r="1518">
          <cell r="A1518" t="str">
            <v>8</v>
          </cell>
          <cell r="D1518" t="str">
            <v>CLLD_15_01_229</v>
          </cell>
          <cell r="Q1518" t="str">
            <v>NE</v>
          </cell>
        </row>
        <row r="1519">
          <cell r="A1519" t="str">
            <v>5</v>
          </cell>
          <cell r="D1519" t="str">
            <v>CLLD_16_01_003</v>
          </cell>
          <cell r="Q1519" t="str">
            <v>ANO</v>
          </cell>
        </row>
        <row r="1520">
          <cell r="A1520" t="str">
            <v>14</v>
          </cell>
          <cell r="D1520" t="str">
            <v>CLLD_15_01_065</v>
          </cell>
          <cell r="Q1520" t="str">
            <v>ANO</v>
          </cell>
        </row>
        <row r="1521">
          <cell r="A1521" t="str">
            <v>7</v>
          </cell>
          <cell r="D1521" t="str">
            <v>CLLD_15_01_263</v>
          </cell>
          <cell r="Q1521" t="str">
            <v>ANO</v>
          </cell>
        </row>
        <row r="1522">
          <cell r="A1522" t="str">
            <v>2</v>
          </cell>
          <cell r="D1522" t="str">
            <v>CLLD_16_02_084</v>
          </cell>
          <cell r="Q1522" t="str">
            <v>ANO</v>
          </cell>
        </row>
        <row r="1523">
          <cell r="A1523" t="str">
            <v>11</v>
          </cell>
          <cell r="D1523" t="str">
            <v>CLLD_16_02_053</v>
          </cell>
          <cell r="Q1523" t="str">
            <v>ANO</v>
          </cell>
        </row>
        <row r="1524">
          <cell r="A1524" t="str">
            <v>2</v>
          </cell>
          <cell r="D1524" t="str">
            <v>CLLD_16_01_026</v>
          </cell>
          <cell r="Q1524" t="str">
            <v>ANO</v>
          </cell>
        </row>
        <row r="1525">
          <cell r="A1525" t="str">
            <v>8</v>
          </cell>
          <cell r="D1525" t="str">
            <v>CLLD_15_01_263</v>
          </cell>
          <cell r="Q1525" t="str">
            <v>ANO</v>
          </cell>
        </row>
        <row r="1526">
          <cell r="A1526" t="str">
            <v>10</v>
          </cell>
          <cell r="D1526" t="str">
            <v>CLLD_15_01_263</v>
          </cell>
          <cell r="Q1526" t="str">
            <v>ANO</v>
          </cell>
        </row>
        <row r="1527">
          <cell r="A1527" t="str">
            <v>1</v>
          </cell>
          <cell r="D1527" t="str">
            <v>CLLD_17_03_021</v>
          </cell>
          <cell r="Q1527" t="str">
            <v>ANO</v>
          </cell>
        </row>
        <row r="1528">
          <cell r="A1528" t="str">
            <v>8</v>
          </cell>
          <cell r="D1528" t="str">
            <v>CLLD_15_01_263</v>
          </cell>
          <cell r="Q1528" t="str">
            <v>ANO</v>
          </cell>
        </row>
        <row r="1529">
          <cell r="A1529" t="str">
            <v>8</v>
          </cell>
          <cell r="D1529" t="str">
            <v>CLLD_15_01_263</v>
          </cell>
          <cell r="Q1529" t="str">
            <v>ANO</v>
          </cell>
        </row>
        <row r="1530">
          <cell r="A1530" t="str">
            <v>2</v>
          </cell>
          <cell r="D1530" t="str">
            <v>CLLD_16_02_084</v>
          </cell>
          <cell r="Q1530" t="str">
            <v>ANO</v>
          </cell>
        </row>
        <row r="1531">
          <cell r="A1531" t="str">
            <v>14</v>
          </cell>
          <cell r="D1531" t="str">
            <v>CLLD_15_01_065</v>
          </cell>
          <cell r="Q1531" t="str">
            <v>NE</v>
          </cell>
        </row>
        <row r="1532">
          <cell r="A1532" t="str">
            <v>5</v>
          </cell>
          <cell r="D1532" t="str">
            <v>CLLD_16_01_057</v>
          </cell>
          <cell r="Q1532" t="str">
            <v>ANO</v>
          </cell>
        </row>
        <row r="1533">
          <cell r="A1533" t="str">
            <v>7</v>
          </cell>
          <cell r="D1533" t="str">
            <v>CLLD_15_01_234</v>
          </cell>
          <cell r="Q1533" t="str">
            <v>ANO</v>
          </cell>
        </row>
        <row r="1534">
          <cell r="A1534" t="str">
            <v>1</v>
          </cell>
          <cell r="D1534" t="str">
            <v>CLLD_15_01_125</v>
          </cell>
          <cell r="Q1534" t="str">
            <v>ANO</v>
          </cell>
        </row>
        <row r="1535">
          <cell r="A1535" t="str">
            <v>14</v>
          </cell>
          <cell r="D1535" t="str">
            <v>CLLD_15_01_065</v>
          </cell>
          <cell r="Q1535" t="str">
            <v>NE</v>
          </cell>
        </row>
        <row r="1536">
          <cell r="A1536" t="str">
            <v>13</v>
          </cell>
          <cell r="D1536" t="str">
            <v>CLLD_15_01_065</v>
          </cell>
          <cell r="Q1536" t="str">
            <v>NE</v>
          </cell>
        </row>
        <row r="1537">
          <cell r="A1537" t="str">
            <v>11</v>
          </cell>
          <cell r="D1537" t="str">
            <v>CLLD_16_01_145</v>
          </cell>
          <cell r="Q1537" t="str">
            <v>NE</v>
          </cell>
        </row>
        <row r="1538">
          <cell r="A1538" t="str">
            <v>7</v>
          </cell>
          <cell r="D1538" t="str">
            <v>CLLD_15_01_234</v>
          </cell>
          <cell r="Q1538" t="str">
            <v>ANO</v>
          </cell>
        </row>
        <row r="1539">
          <cell r="A1539" t="str">
            <v>13</v>
          </cell>
          <cell r="D1539" t="str">
            <v>CLLD_15_01_065</v>
          </cell>
          <cell r="Q1539" t="str">
            <v>NE</v>
          </cell>
        </row>
        <row r="1540">
          <cell r="A1540" t="str">
            <v>5</v>
          </cell>
          <cell r="D1540" t="str">
            <v>CLLD_16_01_057</v>
          </cell>
          <cell r="Q1540" t="str">
            <v>ANO</v>
          </cell>
        </row>
        <row r="1541">
          <cell r="A1541" t="str">
            <v>9</v>
          </cell>
          <cell r="D1541" t="str">
            <v>CLLD_15_01_238</v>
          </cell>
          <cell r="Q1541" t="str">
            <v>ANO</v>
          </cell>
        </row>
        <row r="1542">
          <cell r="A1542" t="str">
            <v>6</v>
          </cell>
          <cell r="D1542" t="str">
            <v>CLLD_16_01_135</v>
          </cell>
          <cell r="Q1542" t="str">
            <v>ANO</v>
          </cell>
        </row>
        <row r="1543">
          <cell r="A1543" t="str">
            <v>13</v>
          </cell>
          <cell r="D1543" t="str">
            <v>CLLD_15_01_065</v>
          </cell>
          <cell r="Q1543" t="str">
            <v>ANO</v>
          </cell>
        </row>
        <row r="1544">
          <cell r="A1544" t="str">
            <v>9</v>
          </cell>
          <cell r="D1544" t="str">
            <v>CLLD_15_01_238</v>
          </cell>
          <cell r="Q1544" t="str">
            <v>NE</v>
          </cell>
        </row>
        <row r="1545">
          <cell r="A1545" t="str">
            <v>9</v>
          </cell>
          <cell r="D1545" t="str">
            <v>CLLD_15_01_238</v>
          </cell>
          <cell r="Q1545" t="str">
            <v>ANO</v>
          </cell>
        </row>
        <row r="1546">
          <cell r="A1546" t="str">
            <v>2</v>
          </cell>
          <cell r="D1546" t="str">
            <v>CLLD_16_01_005</v>
          </cell>
          <cell r="Q1546" t="str">
            <v>ANO</v>
          </cell>
        </row>
        <row r="1547">
          <cell r="A1547" t="str">
            <v>13</v>
          </cell>
          <cell r="D1547" t="str">
            <v>CLLD_15_01_065</v>
          </cell>
          <cell r="Q1547" t="str">
            <v>ANO</v>
          </cell>
        </row>
        <row r="1548">
          <cell r="A1548" t="str">
            <v>13</v>
          </cell>
          <cell r="D1548" t="str">
            <v>CLLD_15_01_065</v>
          </cell>
          <cell r="Q1548" t="str">
            <v>NE</v>
          </cell>
        </row>
        <row r="1549">
          <cell r="A1549" t="str">
            <v>3</v>
          </cell>
          <cell r="D1549" t="str">
            <v>CLLD_17_03_001</v>
          </cell>
          <cell r="Q1549" t="str">
            <v>ANO</v>
          </cell>
        </row>
        <row r="1550">
          <cell r="A1550" t="str">
            <v>3</v>
          </cell>
          <cell r="D1550" t="str">
            <v>CLLD_17_03_001</v>
          </cell>
          <cell r="Q1550" t="str">
            <v>NE</v>
          </cell>
        </row>
        <row r="1551">
          <cell r="A1551" t="str">
            <v>4</v>
          </cell>
          <cell r="D1551" t="str">
            <v>CLLD_15_01_265</v>
          </cell>
          <cell r="Q1551" t="str">
            <v>ANO</v>
          </cell>
        </row>
        <row r="1552">
          <cell r="A1552" t="str">
            <v>4</v>
          </cell>
          <cell r="D1552" t="str">
            <v>CLLD_16_01_048</v>
          </cell>
          <cell r="Q1552" t="str">
            <v>NE</v>
          </cell>
        </row>
        <row r="1553">
          <cell r="A1553" t="str">
            <v>7</v>
          </cell>
          <cell r="D1553" t="str">
            <v>CLLD_16_02_004</v>
          </cell>
          <cell r="Q1553" t="str">
            <v>NE</v>
          </cell>
        </row>
        <row r="1554">
          <cell r="A1554" t="str">
            <v>12</v>
          </cell>
          <cell r="D1554" t="str">
            <v>CLLD_15_01_271</v>
          </cell>
          <cell r="Q1554" t="str">
            <v>ANO</v>
          </cell>
        </row>
        <row r="1555">
          <cell r="A1555" t="str">
            <v>4</v>
          </cell>
          <cell r="D1555" t="str">
            <v>CLLD_16_01_048</v>
          </cell>
          <cell r="Q1555" t="str">
            <v>ANO</v>
          </cell>
        </row>
        <row r="1556">
          <cell r="A1556" t="str">
            <v>9</v>
          </cell>
          <cell r="D1556" t="str">
            <v>CLLD_16_02_068</v>
          </cell>
          <cell r="Q1556" t="str">
            <v>NE</v>
          </cell>
        </row>
        <row r="1557">
          <cell r="A1557" t="str">
            <v>9</v>
          </cell>
          <cell r="D1557" t="str">
            <v>CLLD_15_01_263</v>
          </cell>
          <cell r="Q1557" t="str">
            <v>ANO</v>
          </cell>
        </row>
        <row r="1558">
          <cell r="A1558" t="str">
            <v>2</v>
          </cell>
          <cell r="D1558" t="str">
            <v>CLLD_16_02_022</v>
          </cell>
          <cell r="Q1558" t="str">
            <v>NE</v>
          </cell>
        </row>
        <row r="1559">
          <cell r="A1559" t="str">
            <v>4</v>
          </cell>
          <cell r="D1559" t="str">
            <v>CLLD_15_01_265</v>
          </cell>
          <cell r="Q1559" t="str">
            <v>ANO</v>
          </cell>
        </row>
        <row r="1560">
          <cell r="A1560" t="str">
            <v>9</v>
          </cell>
          <cell r="D1560" t="str">
            <v>CLLD_15_01_263</v>
          </cell>
          <cell r="Q1560" t="str">
            <v>ANO</v>
          </cell>
        </row>
        <row r="1561">
          <cell r="A1561" t="str">
            <v>3</v>
          </cell>
          <cell r="D1561" t="str">
            <v>CLLD_16_01_070</v>
          </cell>
          <cell r="Q1561" t="str">
            <v>NE</v>
          </cell>
        </row>
        <row r="1562">
          <cell r="A1562" t="str">
            <v>5</v>
          </cell>
          <cell r="D1562" t="str">
            <v>CLLD_16_01_149</v>
          </cell>
          <cell r="Q1562" t="str">
            <v>NE</v>
          </cell>
        </row>
        <row r="1563">
          <cell r="A1563" t="str">
            <v>3</v>
          </cell>
          <cell r="D1563" t="str">
            <v>CLLD_16_01_112</v>
          </cell>
          <cell r="Q1563" t="str">
            <v>NE</v>
          </cell>
        </row>
        <row r="1564">
          <cell r="A1564" t="str">
            <v>1</v>
          </cell>
          <cell r="D1564" t="str">
            <v>CLLD_16_01_119</v>
          </cell>
          <cell r="Q1564" t="str">
            <v>ANO</v>
          </cell>
        </row>
        <row r="1565">
          <cell r="A1565" t="str">
            <v>9</v>
          </cell>
          <cell r="D1565" t="str">
            <v>CLLD_15_01_263</v>
          </cell>
          <cell r="Q1565" t="str">
            <v>ANO</v>
          </cell>
        </row>
        <row r="1566">
          <cell r="A1566" t="str">
            <v>10</v>
          </cell>
          <cell r="D1566" t="str">
            <v>CLLD_15_01_071</v>
          </cell>
          <cell r="Q1566" t="str">
            <v>ANO</v>
          </cell>
        </row>
        <row r="1567">
          <cell r="A1567" t="str">
            <v>5</v>
          </cell>
          <cell r="D1567" t="str">
            <v>CLLD_16_01_149</v>
          </cell>
          <cell r="Q1567" t="str">
            <v>NE</v>
          </cell>
        </row>
        <row r="1568">
          <cell r="A1568" t="str">
            <v>9</v>
          </cell>
          <cell r="D1568" t="str">
            <v>CLLD_15_01_263</v>
          </cell>
          <cell r="Q1568" t="str">
            <v>ANO</v>
          </cell>
        </row>
        <row r="1569">
          <cell r="A1569" t="str">
            <v>9</v>
          </cell>
          <cell r="D1569" t="str">
            <v>CLLD_15_01_089</v>
          </cell>
          <cell r="Q1569" t="str">
            <v>NE</v>
          </cell>
        </row>
        <row r="1570">
          <cell r="A1570" t="str">
            <v>2</v>
          </cell>
          <cell r="D1570" t="str">
            <v>CLLD_16_02_022</v>
          </cell>
          <cell r="Q1570" t="str">
            <v>NE</v>
          </cell>
        </row>
        <row r="1571">
          <cell r="A1571" t="str">
            <v>10</v>
          </cell>
          <cell r="D1571" t="str">
            <v>CLLD_15_01_071</v>
          </cell>
          <cell r="Q1571" t="str">
            <v>ANO</v>
          </cell>
        </row>
        <row r="1572">
          <cell r="A1572" t="str">
            <v>10</v>
          </cell>
          <cell r="D1572" t="str">
            <v>CLLD_15_01_071</v>
          </cell>
          <cell r="Q1572" t="str">
            <v>NE</v>
          </cell>
        </row>
        <row r="1573">
          <cell r="A1573" t="str">
            <v>10</v>
          </cell>
          <cell r="D1573" t="str">
            <v>CLLD_15_01_071</v>
          </cell>
          <cell r="Q1573" t="str">
            <v>NE</v>
          </cell>
        </row>
        <row r="1574">
          <cell r="A1574" t="str">
            <v>10</v>
          </cell>
          <cell r="D1574" t="str">
            <v>CLLD_15_01_071</v>
          </cell>
          <cell r="Q1574" t="str">
            <v>ANO</v>
          </cell>
        </row>
        <row r="1575">
          <cell r="A1575" t="str">
            <v>4</v>
          </cell>
          <cell r="D1575" t="str">
            <v>CLLD_16_01_048</v>
          </cell>
          <cell r="Q1575" t="str">
            <v>ANO</v>
          </cell>
        </row>
        <row r="1576">
          <cell r="A1576" t="str">
            <v>2</v>
          </cell>
          <cell r="D1576" t="str">
            <v>CLLD_16_02_022</v>
          </cell>
          <cell r="Q1576" t="str">
            <v>NE</v>
          </cell>
        </row>
        <row r="1577">
          <cell r="A1577" t="str">
            <v>8</v>
          </cell>
          <cell r="D1577" t="str">
            <v>CLLD_16_01_128</v>
          </cell>
          <cell r="Q1577" t="str">
            <v>NE</v>
          </cell>
        </row>
        <row r="1578">
          <cell r="A1578" t="str">
            <v>13</v>
          </cell>
          <cell r="D1578" t="str">
            <v>CLLD_16_01_022</v>
          </cell>
          <cell r="Q1578" t="str">
            <v>NE</v>
          </cell>
        </row>
        <row r="1579">
          <cell r="A1579" t="str">
            <v>3</v>
          </cell>
          <cell r="D1579" t="str">
            <v>CLLD_17_03_012</v>
          </cell>
          <cell r="Q1579" t="str">
            <v>NE</v>
          </cell>
        </row>
        <row r="1580">
          <cell r="A1580" t="str">
            <v>5</v>
          </cell>
          <cell r="D1580" t="str">
            <v>CLLD_16_01_070</v>
          </cell>
          <cell r="Q1580" t="str">
            <v>NE</v>
          </cell>
        </row>
        <row r="1581">
          <cell r="A1581" t="str">
            <v>10</v>
          </cell>
          <cell r="D1581" t="str">
            <v>CLLD_16_01_098</v>
          </cell>
          <cell r="Q1581" t="str">
            <v>ANO</v>
          </cell>
        </row>
        <row r="1582">
          <cell r="A1582" t="str">
            <v>10</v>
          </cell>
          <cell r="D1582" t="str">
            <v>CLLD_15_01_071</v>
          </cell>
          <cell r="Q1582" t="str">
            <v>ANO</v>
          </cell>
        </row>
        <row r="1583">
          <cell r="A1583" t="str">
            <v>3</v>
          </cell>
          <cell r="D1583" t="str">
            <v>CLLD_17_03_012</v>
          </cell>
          <cell r="Q1583" t="str">
            <v>NE</v>
          </cell>
        </row>
        <row r="1584">
          <cell r="A1584" t="str">
            <v>13</v>
          </cell>
          <cell r="D1584" t="str">
            <v>CLLD_16_01_022</v>
          </cell>
          <cell r="Q1584" t="str">
            <v>NE</v>
          </cell>
        </row>
        <row r="1585">
          <cell r="A1585" t="str">
            <v>1</v>
          </cell>
          <cell r="D1585" t="str">
            <v>CLLD_16_01_112</v>
          </cell>
          <cell r="Q1585" t="str">
            <v>ANO</v>
          </cell>
        </row>
        <row r="1586">
          <cell r="A1586" t="str">
            <v>1</v>
          </cell>
          <cell r="D1586" t="str">
            <v>CLLD_16_01_112</v>
          </cell>
          <cell r="Q1586" t="str">
            <v>ANO</v>
          </cell>
        </row>
        <row r="1587">
          <cell r="A1587" t="str">
            <v>1</v>
          </cell>
          <cell r="D1587" t="str">
            <v>CLLD_16_01_112</v>
          </cell>
          <cell r="Q1587" t="str">
            <v>ANO</v>
          </cell>
        </row>
        <row r="1588">
          <cell r="A1588" t="str">
            <v>1</v>
          </cell>
          <cell r="D1588" t="str">
            <v>CLLD_16_01_112</v>
          </cell>
          <cell r="Q1588" t="str">
            <v>ANO</v>
          </cell>
        </row>
        <row r="1589">
          <cell r="A1589" t="str">
            <v>5</v>
          </cell>
          <cell r="D1589" t="str">
            <v>CLLD_16_01_070</v>
          </cell>
          <cell r="Q1589" t="str">
            <v>NE</v>
          </cell>
        </row>
        <row r="1590">
          <cell r="A1590" t="str">
            <v>4</v>
          </cell>
          <cell r="D1590" t="str">
            <v>CLLD_16_01_070</v>
          </cell>
          <cell r="Q1590" t="str">
            <v>NE</v>
          </cell>
        </row>
        <row r="1591">
          <cell r="A1591" t="str">
            <v>1</v>
          </cell>
          <cell r="D1591" t="str">
            <v>CLLD_16_01_112</v>
          </cell>
          <cell r="Q1591" t="str">
            <v>NE</v>
          </cell>
        </row>
        <row r="1592">
          <cell r="A1592" t="str">
            <v>15</v>
          </cell>
          <cell r="D1592" t="str">
            <v>CLLD_16_02_053</v>
          </cell>
          <cell r="Q1592" t="str">
            <v>NE</v>
          </cell>
        </row>
        <row r="1593">
          <cell r="A1593" t="str">
            <v>2</v>
          </cell>
          <cell r="D1593" t="str">
            <v>CLLD_16_02_022</v>
          </cell>
          <cell r="Q1593" t="str">
            <v>NE</v>
          </cell>
        </row>
        <row r="1594">
          <cell r="A1594" t="str">
            <v>4</v>
          </cell>
          <cell r="D1594" t="str">
            <v>CLLD_16_02_020</v>
          </cell>
          <cell r="Q1594" t="str">
            <v>NE</v>
          </cell>
        </row>
        <row r="1595">
          <cell r="A1595" t="str">
            <v>5</v>
          </cell>
          <cell r="D1595" t="str">
            <v>CLLD_16_01_129</v>
          </cell>
          <cell r="Q1595" t="str">
            <v>ANO</v>
          </cell>
        </row>
        <row r="1596">
          <cell r="A1596" t="str">
            <v>5</v>
          </cell>
          <cell r="D1596" t="str">
            <v>CLLD_16_01_129</v>
          </cell>
          <cell r="Q1596" t="str">
            <v>ANO</v>
          </cell>
        </row>
        <row r="1597">
          <cell r="A1597" t="str">
            <v>8</v>
          </cell>
          <cell r="D1597" t="str">
            <v>CLLD_16_01_098</v>
          </cell>
          <cell r="Q1597" t="str">
            <v>ANO</v>
          </cell>
        </row>
        <row r="1598">
          <cell r="A1598" t="str">
            <v>5</v>
          </cell>
          <cell r="D1598" t="str">
            <v>CLLD_16_01_129</v>
          </cell>
          <cell r="Q1598" t="str">
            <v>NE</v>
          </cell>
        </row>
        <row r="1599">
          <cell r="A1599" t="str">
            <v>12</v>
          </cell>
          <cell r="D1599" t="str">
            <v>CLLD_16_01_022</v>
          </cell>
          <cell r="Q1599" t="str">
            <v>NE</v>
          </cell>
        </row>
        <row r="1600">
          <cell r="A1600" t="str">
            <v>6</v>
          </cell>
          <cell r="D1600" t="str">
            <v>CLLD_16_01_073</v>
          </cell>
          <cell r="Q1600" t="str">
            <v>ANO</v>
          </cell>
        </row>
        <row r="1601">
          <cell r="A1601" t="str">
            <v>3</v>
          </cell>
          <cell r="D1601" t="str">
            <v>CLLD_15_01_260</v>
          </cell>
          <cell r="Q1601" t="str">
            <v>NE</v>
          </cell>
        </row>
        <row r="1602">
          <cell r="A1602" t="str">
            <v>4</v>
          </cell>
          <cell r="D1602" t="str">
            <v>CLLD_15_01_260</v>
          </cell>
          <cell r="Q1602" t="str">
            <v>NE</v>
          </cell>
        </row>
        <row r="1603">
          <cell r="A1603" t="str">
            <v>4</v>
          </cell>
          <cell r="D1603" t="str">
            <v>CLLD_15_01_260</v>
          </cell>
          <cell r="Q1603" t="str">
            <v>NE</v>
          </cell>
        </row>
        <row r="1604">
          <cell r="A1604" t="str">
            <v>4</v>
          </cell>
          <cell r="D1604" t="str">
            <v>CLLD_15_01_260</v>
          </cell>
          <cell r="Q1604" t="str">
            <v>NE</v>
          </cell>
        </row>
        <row r="1605">
          <cell r="A1605" t="str">
            <v>16</v>
          </cell>
          <cell r="D1605" t="str">
            <v>CLLD_16_01_022</v>
          </cell>
          <cell r="Q1605" t="str">
            <v>NE</v>
          </cell>
        </row>
        <row r="1606">
          <cell r="A1606" t="str">
            <v>6</v>
          </cell>
          <cell r="D1606" t="str">
            <v>CLLD_16_01_100</v>
          </cell>
          <cell r="Q1606" t="str">
            <v>NE</v>
          </cell>
        </row>
        <row r="1607">
          <cell r="A1607" t="str">
            <v>4</v>
          </cell>
          <cell r="D1607" t="str">
            <v>CLLD_16_01_129</v>
          </cell>
          <cell r="Q1607" t="str">
            <v>NE</v>
          </cell>
        </row>
        <row r="1608">
          <cell r="A1608" t="str">
            <v>4</v>
          </cell>
          <cell r="D1608" t="str">
            <v>CLLD_16_01_129</v>
          </cell>
          <cell r="Q1608" t="str">
            <v>NE</v>
          </cell>
        </row>
        <row r="1609">
          <cell r="A1609" t="str">
            <v>6</v>
          </cell>
          <cell r="D1609" t="str">
            <v>CLLD_16_01_135</v>
          </cell>
          <cell r="Q1609" t="str">
            <v>ANO</v>
          </cell>
        </row>
        <row r="1610">
          <cell r="A1610" t="str">
            <v>15</v>
          </cell>
          <cell r="D1610" t="str">
            <v>CLLD_15_01_065</v>
          </cell>
          <cell r="Q1610" t="str">
            <v>NE</v>
          </cell>
        </row>
        <row r="1611">
          <cell r="A1611" t="str">
            <v>15</v>
          </cell>
          <cell r="D1611" t="str">
            <v>CLLD_15_01_065</v>
          </cell>
          <cell r="Q1611" t="str">
            <v>ANO</v>
          </cell>
        </row>
        <row r="1612">
          <cell r="A1612" t="str">
            <v>15</v>
          </cell>
          <cell r="D1612" t="str">
            <v>CLLD_15_01_065</v>
          </cell>
          <cell r="Q1612" t="str">
            <v>NE</v>
          </cell>
        </row>
        <row r="1613">
          <cell r="A1613" t="str">
            <v>15</v>
          </cell>
          <cell r="D1613" t="str">
            <v>CLLD_15_01_065</v>
          </cell>
          <cell r="Q1613" t="str">
            <v>NE</v>
          </cell>
        </row>
        <row r="1614">
          <cell r="A1614" t="str">
            <v>6</v>
          </cell>
          <cell r="D1614" t="str">
            <v>CLLD_16_01_098</v>
          </cell>
          <cell r="Q1614" t="str">
            <v>NE</v>
          </cell>
        </row>
        <row r="1615">
          <cell r="A1615" t="str">
            <v>15</v>
          </cell>
          <cell r="D1615" t="str">
            <v>CLLD_15_01_065</v>
          </cell>
          <cell r="Q1615" t="str">
            <v>ANO</v>
          </cell>
        </row>
        <row r="1616">
          <cell r="A1616" t="str">
            <v>6</v>
          </cell>
          <cell r="D1616" t="str">
            <v>CLLD_16_01_135</v>
          </cell>
          <cell r="Q1616" t="str">
            <v>ANO</v>
          </cell>
        </row>
        <row r="1617">
          <cell r="A1617" t="str">
            <v>15</v>
          </cell>
          <cell r="D1617" t="str">
            <v>CLLD_15_01_065</v>
          </cell>
          <cell r="Q1617" t="str">
            <v>NE</v>
          </cell>
        </row>
        <row r="1618">
          <cell r="A1618" t="str">
            <v>15</v>
          </cell>
          <cell r="D1618" t="str">
            <v>CLLD_15_01_065</v>
          </cell>
          <cell r="Q1618" t="str">
            <v>NE</v>
          </cell>
        </row>
        <row r="1619">
          <cell r="A1619" t="str">
            <v>15</v>
          </cell>
          <cell r="D1619" t="str">
            <v>CLLD_15_01_065</v>
          </cell>
          <cell r="Q1619" t="str">
            <v>NE</v>
          </cell>
        </row>
        <row r="1620">
          <cell r="A1620" t="str">
            <v>5</v>
          </cell>
          <cell r="D1620" t="str">
            <v>CLLD_15_01_262</v>
          </cell>
          <cell r="Q1620" t="str">
            <v>NE</v>
          </cell>
        </row>
        <row r="1621">
          <cell r="A1621" t="str">
            <v>4</v>
          </cell>
          <cell r="D1621" t="str">
            <v>CLLD_16_01_114</v>
          </cell>
          <cell r="Q1621" t="str">
            <v>NE</v>
          </cell>
        </row>
        <row r="1622">
          <cell r="A1622" t="str">
            <v>4</v>
          </cell>
          <cell r="D1622" t="str">
            <v>CLLD_16_01_114</v>
          </cell>
          <cell r="Q1622" t="str">
            <v>NE</v>
          </cell>
        </row>
        <row r="1623">
          <cell r="A1623" t="str">
            <v>4</v>
          </cell>
          <cell r="D1623" t="str">
            <v>CLLD_16_01_070</v>
          </cell>
          <cell r="Q1623" t="str">
            <v>NE</v>
          </cell>
        </row>
        <row r="1624">
          <cell r="A1624" t="str">
            <v>1</v>
          </cell>
          <cell r="D1624" t="str">
            <v>CLLD_16_01_094</v>
          </cell>
          <cell r="Q1624" t="str">
            <v>NE</v>
          </cell>
        </row>
        <row r="1625">
          <cell r="A1625" t="str">
            <v>10</v>
          </cell>
          <cell r="D1625" t="str">
            <v>CLLD_15_01_071</v>
          </cell>
          <cell r="Q1625" t="str">
            <v>ANO</v>
          </cell>
        </row>
        <row r="1626">
          <cell r="A1626" t="str">
            <v>10</v>
          </cell>
          <cell r="D1626" t="str">
            <v>CLLD_15_01_071</v>
          </cell>
          <cell r="Q1626" t="str">
            <v>ANO</v>
          </cell>
        </row>
        <row r="1627">
          <cell r="A1627" t="str">
            <v>10</v>
          </cell>
          <cell r="D1627" t="str">
            <v>CLLD_15_01_071</v>
          </cell>
          <cell r="Q1627" t="str">
            <v>ANO</v>
          </cell>
        </row>
        <row r="1628">
          <cell r="A1628" t="str">
            <v>1</v>
          </cell>
          <cell r="D1628" t="str">
            <v>CLLD_16_01_094</v>
          </cell>
          <cell r="Q1628" t="str">
            <v>ANO</v>
          </cell>
        </row>
        <row r="1629">
          <cell r="A1629" t="str">
            <v>4</v>
          </cell>
          <cell r="D1629" t="str">
            <v>CLLD_16_01_114</v>
          </cell>
          <cell r="Q1629" t="str">
            <v>NE</v>
          </cell>
        </row>
        <row r="1630">
          <cell r="A1630" t="str">
            <v>15</v>
          </cell>
          <cell r="D1630" t="str">
            <v>CLLD_15_01_065</v>
          </cell>
          <cell r="Q1630" t="str">
            <v>NE</v>
          </cell>
        </row>
        <row r="1631">
          <cell r="A1631" t="str">
            <v>7</v>
          </cell>
          <cell r="D1631" t="str">
            <v>CLLD_16_01_047</v>
          </cell>
          <cell r="Q1631" t="str">
            <v>ANO</v>
          </cell>
        </row>
        <row r="1632">
          <cell r="A1632" t="str">
            <v>15</v>
          </cell>
          <cell r="D1632" t="str">
            <v>CLLD_15_01_065</v>
          </cell>
          <cell r="Q1632" t="str">
            <v>NE</v>
          </cell>
        </row>
        <row r="1633">
          <cell r="A1633" t="str">
            <v>15</v>
          </cell>
          <cell r="D1633" t="str">
            <v>CLLD_15_01_065</v>
          </cell>
          <cell r="Q1633" t="str">
            <v>NE</v>
          </cell>
        </row>
        <row r="1634">
          <cell r="A1634" t="str">
            <v>15</v>
          </cell>
          <cell r="D1634" t="str">
            <v>CLLD_15_01_065</v>
          </cell>
          <cell r="Q1634" t="str">
            <v>NE</v>
          </cell>
        </row>
        <row r="1635">
          <cell r="A1635" t="str">
            <v>5</v>
          </cell>
          <cell r="D1635" t="str">
            <v>CLLD_16_01_047</v>
          </cell>
          <cell r="Q1635" t="str">
            <v>NE</v>
          </cell>
        </row>
        <row r="1636">
          <cell r="A1636" t="str">
            <v>4</v>
          </cell>
          <cell r="D1636" t="str">
            <v>CLLD_16_01_070</v>
          </cell>
          <cell r="Q1636" t="str">
            <v>NE</v>
          </cell>
        </row>
        <row r="1637">
          <cell r="A1637" t="str">
            <v>15</v>
          </cell>
          <cell r="D1637" t="str">
            <v>CLLD_15_01_065</v>
          </cell>
          <cell r="Q1637" t="str">
            <v>NE</v>
          </cell>
        </row>
        <row r="1638">
          <cell r="A1638" t="str">
            <v>15</v>
          </cell>
          <cell r="D1638" t="str">
            <v>CLLD_15_01_065</v>
          </cell>
          <cell r="Q1638" t="str">
            <v>NE</v>
          </cell>
        </row>
        <row r="1639">
          <cell r="A1639" t="str">
            <v>4</v>
          </cell>
          <cell r="D1639" t="str">
            <v>CLLD_16_01_070</v>
          </cell>
          <cell r="Q1639" t="str">
            <v>NE</v>
          </cell>
        </row>
        <row r="1640">
          <cell r="A1640" t="str">
            <v>2</v>
          </cell>
          <cell r="D1640" t="str">
            <v>CLLD_16_01_094</v>
          </cell>
          <cell r="Q1640" t="str">
            <v>NE</v>
          </cell>
        </row>
        <row r="1641">
          <cell r="A1641" t="str">
            <v>7</v>
          </cell>
          <cell r="D1641" t="str">
            <v>CLLD_16_01_047</v>
          </cell>
          <cell r="Q1641" t="str">
            <v>ANO</v>
          </cell>
        </row>
        <row r="1642">
          <cell r="A1642" t="str">
            <v>7</v>
          </cell>
          <cell r="D1642" t="str">
            <v>CLLD_16_01_030</v>
          </cell>
          <cell r="Q1642" t="str">
            <v>NE</v>
          </cell>
        </row>
        <row r="1643">
          <cell r="A1643" t="str">
            <v>2</v>
          </cell>
          <cell r="D1643" t="str">
            <v>CLLD_15_01_021</v>
          </cell>
          <cell r="Q1643" t="str">
            <v>NE</v>
          </cell>
        </row>
        <row r="1644">
          <cell r="A1644" t="str">
            <v>2</v>
          </cell>
          <cell r="D1644" t="str">
            <v>CLLD_15_01_021</v>
          </cell>
          <cell r="Q1644" t="str">
            <v>NE</v>
          </cell>
        </row>
        <row r="1645">
          <cell r="A1645" t="str">
            <v>7</v>
          </cell>
          <cell r="D1645" t="str">
            <v>CLLD_16_01_047</v>
          </cell>
          <cell r="Q1645" t="str">
            <v>NE</v>
          </cell>
        </row>
        <row r="1646">
          <cell r="A1646" t="str">
            <v>15</v>
          </cell>
          <cell r="D1646" t="str">
            <v>CLLD_15_01_065</v>
          </cell>
          <cell r="Q1646" t="str">
            <v>NE</v>
          </cell>
        </row>
        <row r="1647">
          <cell r="A1647" t="str">
            <v>8</v>
          </cell>
          <cell r="D1647" t="str">
            <v>CLLD_16_01_128</v>
          </cell>
          <cell r="Q1647" t="str">
            <v>NE</v>
          </cell>
        </row>
        <row r="1648">
          <cell r="A1648" t="str">
            <v>4</v>
          </cell>
          <cell r="D1648" t="str">
            <v>CLLD_16_01_057</v>
          </cell>
          <cell r="Q1648" t="str">
            <v>NE</v>
          </cell>
        </row>
        <row r="1649">
          <cell r="A1649" t="str">
            <v>2</v>
          </cell>
          <cell r="D1649" t="str">
            <v>CLLD_16_01_094</v>
          </cell>
          <cell r="Q1649" t="str">
            <v>NE</v>
          </cell>
        </row>
        <row r="1650">
          <cell r="A1650" t="str">
            <v>2</v>
          </cell>
          <cell r="D1650" t="str">
            <v>CLLD_16_01_094</v>
          </cell>
          <cell r="Q1650" t="str">
            <v>ANO</v>
          </cell>
        </row>
        <row r="1651">
          <cell r="A1651" t="str">
            <v>2</v>
          </cell>
          <cell r="D1651" t="str">
            <v>CLLD_16_01_094</v>
          </cell>
          <cell r="Q1651" t="str">
            <v>NE</v>
          </cell>
        </row>
        <row r="1652">
          <cell r="A1652" t="str">
            <v>2</v>
          </cell>
          <cell r="D1652" t="str">
            <v>CLLD_16_01_094</v>
          </cell>
          <cell r="Q1652" t="str">
            <v>NE</v>
          </cell>
        </row>
        <row r="1653">
          <cell r="A1653" t="str">
            <v>3</v>
          </cell>
          <cell r="D1653" t="str">
            <v>CLLD_16_01_112</v>
          </cell>
          <cell r="Q1653" t="str">
            <v>NE</v>
          </cell>
        </row>
        <row r="1654">
          <cell r="A1654" t="str">
            <v>6</v>
          </cell>
          <cell r="D1654" t="str">
            <v>CLLD_16_01_093</v>
          </cell>
          <cell r="Q1654" t="str">
            <v>NE</v>
          </cell>
        </row>
        <row r="1655">
          <cell r="A1655" t="str">
            <v>13</v>
          </cell>
          <cell r="D1655" t="str">
            <v>CLLD_15_01_089</v>
          </cell>
          <cell r="Q1655" t="str">
            <v>NE</v>
          </cell>
        </row>
        <row r="1656">
          <cell r="A1656" t="str">
            <v>4</v>
          </cell>
          <cell r="D1656" t="str">
            <v>CLLD_17_03_001</v>
          </cell>
          <cell r="Q1656" t="str">
            <v>NE</v>
          </cell>
        </row>
        <row r="1657">
          <cell r="A1657" t="str">
            <v>3</v>
          </cell>
          <cell r="D1657" t="str">
            <v>CLLD_16_01_170</v>
          </cell>
          <cell r="Q1657" t="str">
            <v>ANO</v>
          </cell>
        </row>
        <row r="1658">
          <cell r="A1658" t="str">
            <v>9</v>
          </cell>
          <cell r="D1658" t="str">
            <v>CLLD_16_01_100</v>
          </cell>
          <cell r="Q1658" t="str">
            <v>NE</v>
          </cell>
        </row>
        <row r="1659">
          <cell r="A1659" t="str">
            <v>9</v>
          </cell>
          <cell r="D1659" t="str">
            <v>CLLD_16_01_100</v>
          </cell>
          <cell r="Q1659" t="str">
            <v>NE</v>
          </cell>
        </row>
        <row r="1660">
          <cell r="A1660" t="str">
            <v>4</v>
          </cell>
          <cell r="D1660" t="str">
            <v>CLLD_16_01_129</v>
          </cell>
          <cell r="Q1660" t="str">
            <v>ANO</v>
          </cell>
        </row>
        <row r="1661">
          <cell r="A1661" t="str">
            <v>8</v>
          </cell>
          <cell r="D1661" t="str">
            <v>CLLD_16_01_100</v>
          </cell>
          <cell r="Q1661" t="str">
            <v>NE</v>
          </cell>
        </row>
        <row r="1662">
          <cell r="A1662" t="str">
            <v>1</v>
          </cell>
          <cell r="D1662" t="str">
            <v>CLLD_16_01_096</v>
          </cell>
          <cell r="Q1662" t="str">
            <v>NE</v>
          </cell>
        </row>
        <row r="1663">
          <cell r="A1663" t="str">
            <v>3</v>
          </cell>
          <cell r="D1663" t="str">
            <v>CLLD_15_01_170</v>
          </cell>
          <cell r="Q1663" t="str">
            <v>NE</v>
          </cell>
        </row>
        <row r="1664">
          <cell r="A1664" t="str">
            <v>1</v>
          </cell>
          <cell r="D1664" t="str">
            <v>CLLD_16_01_096</v>
          </cell>
          <cell r="Q1664" t="str">
            <v>NE</v>
          </cell>
        </row>
        <row r="1665">
          <cell r="A1665" t="str">
            <v>15</v>
          </cell>
          <cell r="D1665" t="str">
            <v>CLLD_15_01_065</v>
          </cell>
          <cell r="Q1665" t="str">
            <v>ANO</v>
          </cell>
        </row>
        <row r="1666">
          <cell r="A1666" t="str">
            <v>5</v>
          </cell>
          <cell r="D1666" t="str">
            <v>CLLD_16_01_048</v>
          </cell>
          <cell r="Q1666" t="str">
            <v>NE</v>
          </cell>
        </row>
        <row r="1667">
          <cell r="A1667" t="str">
            <v>6</v>
          </cell>
          <cell r="D1667" t="str">
            <v>CLLD_15_01_029</v>
          </cell>
          <cell r="Q1667" t="str">
            <v>NE</v>
          </cell>
        </row>
        <row r="1668">
          <cell r="A1668" t="str">
            <v>6</v>
          </cell>
          <cell r="D1668" t="str">
            <v>CLLD_15_01_029</v>
          </cell>
          <cell r="Q1668" t="str">
            <v>NE</v>
          </cell>
        </row>
        <row r="1669">
          <cell r="A1669" t="str">
            <v>9</v>
          </cell>
          <cell r="D1669" t="str">
            <v>CLLD_15_01_271</v>
          </cell>
          <cell r="Q1669" t="str">
            <v>ANO</v>
          </cell>
        </row>
        <row r="1670">
          <cell r="A1670" t="str">
            <v>9</v>
          </cell>
          <cell r="D1670" t="str">
            <v>CLLD_15_01_271</v>
          </cell>
          <cell r="Q1670" t="str">
            <v>ANO</v>
          </cell>
        </row>
        <row r="1671">
          <cell r="A1671" t="str">
            <v>15</v>
          </cell>
          <cell r="D1671" t="str">
            <v>CLLD_15_01_065</v>
          </cell>
          <cell r="Q1671" t="str">
            <v>ANO</v>
          </cell>
        </row>
        <row r="1672">
          <cell r="A1672" t="str">
            <v>15</v>
          </cell>
          <cell r="D1672" t="str">
            <v>CLLD_15_01_065</v>
          </cell>
          <cell r="Q1672" t="str">
            <v>ANO</v>
          </cell>
        </row>
        <row r="1673">
          <cell r="A1673" t="str">
            <v>6</v>
          </cell>
          <cell r="D1673" t="str">
            <v>CLLD_15_01_029</v>
          </cell>
          <cell r="Q1673" t="str">
            <v>NE</v>
          </cell>
        </row>
        <row r="1674">
          <cell r="A1674" t="str">
            <v>8</v>
          </cell>
          <cell r="D1674" t="str">
            <v>CLLD_16_01_128</v>
          </cell>
          <cell r="Q1674" t="str">
            <v>NE</v>
          </cell>
        </row>
        <row r="1675">
          <cell r="A1675" t="str">
            <v>6</v>
          </cell>
          <cell r="D1675" t="str">
            <v>CLLD_16_01_096</v>
          </cell>
          <cell r="Q1675" t="str">
            <v>NE</v>
          </cell>
        </row>
        <row r="1676">
          <cell r="A1676" t="str">
            <v>4</v>
          </cell>
          <cell r="D1676" t="str">
            <v>CLLD_16_01_070</v>
          </cell>
          <cell r="Q1676" t="str">
            <v>NE</v>
          </cell>
        </row>
        <row r="1677">
          <cell r="A1677" t="str">
            <v>4</v>
          </cell>
          <cell r="D1677" t="str">
            <v>CLLD_16_01_070</v>
          </cell>
          <cell r="Q1677" t="str">
            <v>NE</v>
          </cell>
        </row>
        <row r="1678">
          <cell r="A1678" t="str">
            <v>12</v>
          </cell>
          <cell r="D1678" t="str">
            <v>CLLD_16_01_022</v>
          </cell>
          <cell r="Q1678" t="str">
            <v>ANO</v>
          </cell>
        </row>
        <row r="1679">
          <cell r="A1679" t="str">
            <v>6</v>
          </cell>
          <cell r="D1679" t="str">
            <v>CLLD_16_01_096</v>
          </cell>
          <cell r="Q1679" t="str">
            <v>NE</v>
          </cell>
        </row>
        <row r="1680">
          <cell r="A1680" t="str">
            <v>13</v>
          </cell>
          <cell r="D1680" t="str">
            <v>CLLD_16_01_022</v>
          </cell>
          <cell r="Q1680" t="str">
            <v>ANO</v>
          </cell>
        </row>
        <row r="1681">
          <cell r="A1681" t="str">
            <v>3</v>
          </cell>
          <cell r="D1681" t="str">
            <v>CLLD_16_02_109</v>
          </cell>
          <cell r="Q1681" t="str">
            <v>NE</v>
          </cell>
        </row>
        <row r="1682">
          <cell r="A1682" t="str">
            <v>8</v>
          </cell>
          <cell r="D1682" t="str">
            <v>CLLD_16_01_128</v>
          </cell>
          <cell r="Q1682" t="str">
            <v>NE</v>
          </cell>
        </row>
        <row r="1683">
          <cell r="A1683" t="str">
            <v>10</v>
          </cell>
          <cell r="D1683" t="str">
            <v>CLLD_15_01_242</v>
          </cell>
          <cell r="Q1683" t="str">
            <v>ANO</v>
          </cell>
        </row>
        <row r="1684">
          <cell r="A1684" t="str">
            <v>12</v>
          </cell>
          <cell r="D1684" t="str">
            <v>CLLD_16_01_022</v>
          </cell>
          <cell r="Q1684" t="str">
            <v>ANO</v>
          </cell>
        </row>
        <row r="1685">
          <cell r="A1685" t="str">
            <v>3</v>
          </cell>
          <cell r="D1685" t="str">
            <v>CLLD_16_02_109</v>
          </cell>
          <cell r="Q1685" t="str">
            <v>NE</v>
          </cell>
        </row>
        <row r="1686">
          <cell r="A1686" t="str">
            <v>13</v>
          </cell>
          <cell r="D1686" t="str">
            <v>CLLD_16_01_022</v>
          </cell>
          <cell r="Q1686" t="str">
            <v>ANO</v>
          </cell>
        </row>
        <row r="1687">
          <cell r="A1687" t="str">
            <v>8</v>
          </cell>
          <cell r="D1687" t="str">
            <v>CLLD_16_01_128</v>
          </cell>
          <cell r="Q1687" t="str">
            <v>NE</v>
          </cell>
        </row>
        <row r="1688">
          <cell r="A1688" t="str">
            <v>7</v>
          </cell>
          <cell r="D1688" t="str">
            <v>CLLD_16_01_029</v>
          </cell>
          <cell r="Q1688" t="str">
            <v>NE</v>
          </cell>
        </row>
        <row r="1689">
          <cell r="A1689" t="str">
            <v>4</v>
          </cell>
          <cell r="D1689" t="str">
            <v>CLLD_15_01_262</v>
          </cell>
          <cell r="Q1689" t="str">
            <v>NE</v>
          </cell>
        </row>
        <row r="1690">
          <cell r="A1690" t="str">
            <v>5</v>
          </cell>
          <cell r="D1690" t="str">
            <v>CLLD_15_01_262</v>
          </cell>
          <cell r="Q1690" t="str">
            <v>NE</v>
          </cell>
        </row>
        <row r="1691">
          <cell r="A1691" t="str">
            <v>3</v>
          </cell>
          <cell r="D1691" t="str">
            <v>CLLD_17_03_012</v>
          </cell>
          <cell r="Q1691" t="str">
            <v>NE</v>
          </cell>
        </row>
        <row r="1692">
          <cell r="A1692" t="str">
            <v>1</v>
          </cell>
          <cell r="D1692" t="str">
            <v>CLLD_16_01_113</v>
          </cell>
          <cell r="Q1692" t="str">
            <v>NE</v>
          </cell>
        </row>
        <row r="1693">
          <cell r="A1693" t="str">
            <v>2</v>
          </cell>
          <cell r="D1693" t="str">
            <v>CLLD_17_03_001</v>
          </cell>
          <cell r="Q1693" t="str">
            <v>ANO</v>
          </cell>
        </row>
        <row r="1694">
          <cell r="A1694" t="str">
            <v>7</v>
          </cell>
          <cell r="D1694" t="str">
            <v>CLLD_16_01_029</v>
          </cell>
          <cell r="Q1694" t="str">
            <v>NE</v>
          </cell>
        </row>
        <row r="1695">
          <cell r="A1695" t="str">
            <v>7</v>
          </cell>
          <cell r="D1695" t="str">
            <v>CLLD_16_01_029</v>
          </cell>
          <cell r="Q1695" t="str">
            <v>NE</v>
          </cell>
        </row>
        <row r="1696">
          <cell r="A1696" t="str">
            <v>3</v>
          </cell>
          <cell r="D1696" t="str">
            <v>CLLD_15_01_170</v>
          </cell>
          <cell r="Q1696" t="str">
            <v>NE</v>
          </cell>
        </row>
        <row r="1697">
          <cell r="A1697" t="str">
            <v>4</v>
          </cell>
          <cell r="D1697" t="str">
            <v>CLLD_16_01_026</v>
          </cell>
          <cell r="Q1697" t="str">
            <v>ANO</v>
          </cell>
        </row>
        <row r="1698">
          <cell r="A1698" t="str">
            <v>7</v>
          </cell>
          <cell r="D1698" t="str">
            <v>CLLD_16_01_029</v>
          </cell>
          <cell r="Q1698" t="str">
            <v>NE</v>
          </cell>
        </row>
        <row r="1699">
          <cell r="A1699" t="str">
            <v>3</v>
          </cell>
          <cell r="D1699" t="str">
            <v>CLLD_15_01_170</v>
          </cell>
          <cell r="Q1699" t="str">
            <v>NE</v>
          </cell>
        </row>
        <row r="1700">
          <cell r="A1700" t="str">
            <v>9</v>
          </cell>
          <cell r="D1700" t="str">
            <v>CLLD_16_01_083</v>
          </cell>
          <cell r="Q1700" t="str">
            <v>NE</v>
          </cell>
        </row>
        <row r="1701">
          <cell r="A1701" t="str">
            <v>5</v>
          </cell>
          <cell r="D1701" t="str">
            <v>CLLD_16_01_149</v>
          </cell>
          <cell r="Q1701" t="str">
            <v>NE</v>
          </cell>
        </row>
        <row r="1702">
          <cell r="A1702" t="str">
            <v>7</v>
          </cell>
          <cell r="D1702" t="str">
            <v>CLLD_16_01_030</v>
          </cell>
          <cell r="Q1702" t="str">
            <v>ANO</v>
          </cell>
        </row>
        <row r="1703">
          <cell r="A1703" t="str">
            <v>9</v>
          </cell>
          <cell r="D1703" t="str">
            <v>CLLD_16_01_083</v>
          </cell>
          <cell r="Q1703" t="str">
            <v>NE</v>
          </cell>
        </row>
        <row r="1704">
          <cell r="A1704" t="str">
            <v>13</v>
          </cell>
          <cell r="D1704" t="str">
            <v>CLLD_15_01_064</v>
          </cell>
          <cell r="Q1704" t="str">
            <v>NE</v>
          </cell>
        </row>
        <row r="1705">
          <cell r="A1705" t="str">
            <v>13</v>
          </cell>
          <cell r="D1705" t="str">
            <v>CLLD_15_01_064</v>
          </cell>
          <cell r="Q1705" t="str">
            <v>NE</v>
          </cell>
        </row>
        <row r="1706">
          <cell r="A1706" t="str">
            <v>13</v>
          </cell>
          <cell r="D1706" t="str">
            <v>CLLD_15_01_064</v>
          </cell>
          <cell r="Q1706" t="str">
            <v>NE</v>
          </cell>
        </row>
        <row r="1707">
          <cell r="A1707" t="str">
            <v>3</v>
          </cell>
          <cell r="D1707" t="str">
            <v>CLLD_15_01_170</v>
          </cell>
          <cell r="Q1707" t="str">
            <v>NE</v>
          </cell>
        </row>
        <row r="1708">
          <cell r="A1708" t="str">
            <v>15</v>
          </cell>
          <cell r="D1708" t="str">
            <v>CLLD_15_01_064</v>
          </cell>
          <cell r="Q1708" t="str">
            <v>NE</v>
          </cell>
        </row>
        <row r="1709">
          <cell r="A1709" t="str">
            <v>3</v>
          </cell>
          <cell r="D1709" t="str">
            <v>CLLD_15_01_170</v>
          </cell>
          <cell r="Q1709" t="str">
            <v>NE</v>
          </cell>
        </row>
        <row r="1710">
          <cell r="A1710" t="str">
            <v>7</v>
          </cell>
          <cell r="D1710" t="str">
            <v>CLLD_15_01_037</v>
          </cell>
          <cell r="Q1710" t="str">
            <v>ANO</v>
          </cell>
        </row>
        <row r="1711">
          <cell r="A1711" t="str">
            <v>11</v>
          </cell>
          <cell r="D1711" t="str">
            <v>CLLD_16_01_062</v>
          </cell>
          <cell r="Q1711" t="str">
            <v>NE</v>
          </cell>
        </row>
        <row r="1712">
          <cell r="A1712" t="str">
            <v>3</v>
          </cell>
          <cell r="D1712" t="str">
            <v>CLLD_15_01_170</v>
          </cell>
          <cell r="Q1712" t="str">
            <v>NE</v>
          </cell>
        </row>
        <row r="1713">
          <cell r="A1713" t="str">
            <v>15</v>
          </cell>
          <cell r="D1713" t="str">
            <v>CLLD_15_01_065</v>
          </cell>
          <cell r="Q1713" t="str">
            <v>ANO</v>
          </cell>
        </row>
        <row r="1714">
          <cell r="A1714" t="str">
            <v>15</v>
          </cell>
          <cell r="D1714" t="str">
            <v>CLLD_15_01_065</v>
          </cell>
          <cell r="Q1714" t="str">
            <v>NE</v>
          </cell>
        </row>
        <row r="1715">
          <cell r="A1715" t="str">
            <v>15</v>
          </cell>
          <cell r="D1715" t="str">
            <v>CLLD_15_01_064</v>
          </cell>
          <cell r="Q1715" t="str">
            <v>NE</v>
          </cell>
        </row>
        <row r="1716">
          <cell r="A1716" t="str">
            <v>15</v>
          </cell>
          <cell r="D1716" t="str">
            <v>CLLD_15_01_065</v>
          </cell>
          <cell r="Q1716" t="str">
            <v>ANO</v>
          </cell>
        </row>
        <row r="1717">
          <cell r="A1717" t="str">
            <v>1</v>
          </cell>
          <cell r="D1717" t="str">
            <v>CLLD_16_01_113</v>
          </cell>
          <cell r="Q1717" t="str">
            <v>NE</v>
          </cell>
        </row>
        <row r="1718">
          <cell r="A1718" t="str">
            <v>7</v>
          </cell>
          <cell r="D1718" t="str">
            <v>CLLD_16_02_053</v>
          </cell>
          <cell r="Q1718" t="str">
            <v>NE</v>
          </cell>
        </row>
        <row r="1719">
          <cell r="A1719" t="str">
            <v>11</v>
          </cell>
          <cell r="D1719" t="str">
            <v>CLLD_16_01_062</v>
          </cell>
          <cell r="Q1719" t="str">
            <v>NE</v>
          </cell>
        </row>
        <row r="1720">
          <cell r="A1720" t="str">
            <v>3</v>
          </cell>
          <cell r="D1720" t="str">
            <v>CLLD_15_01_170</v>
          </cell>
          <cell r="Q1720" t="str">
            <v>NE</v>
          </cell>
        </row>
        <row r="1721">
          <cell r="A1721" t="str">
            <v>11</v>
          </cell>
          <cell r="D1721" t="str">
            <v>CLLD_16_01_062</v>
          </cell>
          <cell r="Q1721" t="str">
            <v>NE</v>
          </cell>
        </row>
        <row r="1722">
          <cell r="A1722" t="str">
            <v>1</v>
          </cell>
          <cell r="D1722" t="str">
            <v>CLLD_16_01_113</v>
          </cell>
          <cell r="Q1722" t="str">
            <v>NE</v>
          </cell>
        </row>
        <row r="1723">
          <cell r="A1723" t="str">
            <v>6</v>
          </cell>
          <cell r="D1723" t="str">
            <v>CLLD_15_01_207</v>
          </cell>
          <cell r="Q1723" t="str">
            <v>NE</v>
          </cell>
        </row>
        <row r="1724">
          <cell r="A1724" t="str">
            <v>11</v>
          </cell>
          <cell r="D1724" t="str">
            <v>CLLD_16_01_062</v>
          </cell>
          <cell r="Q1724" t="str">
            <v>NE</v>
          </cell>
        </row>
        <row r="1725">
          <cell r="A1725" t="str">
            <v>11</v>
          </cell>
          <cell r="D1725" t="str">
            <v>CLLD_16_01_062</v>
          </cell>
          <cell r="Q1725" t="str">
            <v>NE</v>
          </cell>
        </row>
        <row r="1726">
          <cell r="A1726" t="str">
            <v>2</v>
          </cell>
          <cell r="D1726" t="str">
            <v>CLLD_16_01_045</v>
          </cell>
          <cell r="Q1726" t="str">
            <v>NE</v>
          </cell>
        </row>
        <row r="1727">
          <cell r="A1727" t="str">
            <v>8</v>
          </cell>
          <cell r="D1727" t="str">
            <v>CLLD_15_01_037</v>
          </cell>
          <cell r="Q1727" t="str">
            <v>NE</v>
          </cell>
        </row>
        <row r="1728">
          <cell r="A1728" t="str">
            <v>8</v>
          </cell>
          <cell r="D1728" t="str">
            <v>CLLD_15_01_037</v>
          </cell>
          <cell r="Q1728" t="str">
            <v>NE</v>
          </cell>
        </row>
        <row r="1729">
          <cell r="A1729" t="str">
            <v>10</v>
          </cell>
          <cell r="D1729" t="str">
            <v>CLLD_16_01_135</v>
          </cell>
          <cell r="Q1729" t="str">
            <v>ANO</v>
          </cell>
        </row>
        <row r="1730">
          <cell r="A1730" t="str">
            <v>2</v>
          </cell>
          <cell r="D1730" t="str">
            <v>CLLD_15_01_125</v>
          </cell>
          <cell r="Q1730" t="str">
            <v>NE</v>
          </cell>
        </row>
        <row r="1731">
          <cell r="A1731" t="str">
            <v>1</v>
          </cell>
          <cell r="D1731" t="str">
            <v>CLLD_16_01_079</v>
          </cell>
          <cell r="Q1731" t="str">
            <v>NE</v>
          </cell>
        </row>
        <row r="1732">
          <cell r="A1732" t="str">
            <v>1</v>
          </cell>
          <cell r="D1732" t="str">
            <v>CLLD_16_01_113</v>
          </cell>
          <cell r="Q1732" t="str">
            <v>NE</v>
          </cell>
        </row>
        <row r="1733">
          <cell r="A1733" t="str">
            <v>1</v>
          </cell>
          <cell r="D1733" t="str">
            <v>CLLD_16_01_079</v>
          </cell>
          <cell r="Q1733" t="str">
            <v>NE</v>
          </cell>
        </row>
        <row r="1734">
          <cell r="A1734" t="str">
            <v>1</v>
          </cell>
          <cell r="D1734" t="str">
            <v>CLLD_16_01_079</v>
          </cell>
          <cell r="Q1734" t="str">
            <v>NE</v>
          </cell>
        </row>
        <row r="1735">
          <cell r="A1735" t="str">
            <v>2</v>
          </cell>
          <cell r="D1735" t="str">
            <v>CLLD_16_02_039</v>
          </cell>
          <cell r="Q1735" t="str">
            <v>ANO</v>
          </cell>
        </row>
        <row r="1736">
          <cell r="A1736" t="str">
            <v>1</v>
          </cell>
          <cell r="D1736" t="str">
            <v>CLLD_16_01_079</v>
          </cell>
          <cell r="Q1736" t="str">
            <v>NE</v>
          </cell>
        </row>
        <row r="1737">
          <cell r="A1737" t="str">
            <v>2</v>
          </cell>
          <cell r="D1737" t="str">
            <v>CLLD_16_02_039</v>
          </cell>
          <cell r="Q1737" t="str">
            <v>NE</v>
          </cell>
        </row>
        <row r="1738">
          <cell r="A1738" t="str">
            <v>3</v>
          </cell>
          <cell r="D1738" t="str">
            <v>CLLD_15_01_170</v>
          </cell>
          <cell r="Q1738" t="str">
            <v>NE</v>
          </cell>
        </row>
        <row r="1739">
          <cell r="A1739" t="str">
            <v>3</v>
          </cell>
          <cell r="D1739" t="str">
            <v>CLLD_16_02_020</v>
          </cell>
          <cell r="Q1739" t="str">
            <v>ANO</v>
          </cell>
        </row>
        <row r="1740">
          <cell r="A1740" t="str">
            <v>1</v>
          </cell>
          <cell r="D1740" t="str">
            <v>CLLD_16_01_113</v>
          </cell>
          <cell r="Q1740" t="str">
            <v>NE</v>
          </cell>
        </row>
        <row r="1741">
          <cell r="A1741" t="str">
            <v>1</v>
          </cell>
          <cell r="D1741" t="str">
            <v>CLLD_16_02_102</v>
          </cell>
          <cell r="Q1741" t="str">
            <v>NE</v>
          </cell>
        </row>
        <row r="1742">
          <cell r="A1742" t="str">
            <v>1</v>
          </cell>
          <cell r="D1742" t="str">
            <v>CLLD_16_01_079</v>
          </cell>
          <cell r="Q1742" t="str">
            <v>NE</v>
          </cell>
        </row>
        <row r="1743">
          <cell r="A1743" t="str">
            <v>3</v>
          </cell>
          <cell r="D1743" t="str">
            <v>CLLD_15_01_170</v>
          </cell>
          <cell r="Q1743" t="str">
            <v>NE</v>
          </cell>
        </row>
        <row r="1744">
          <cell r="A1744" t="str">
            <v>10</v>
          </cell>
          <cell r="D1744" t="str">
            <v>CLLD_15_01_104</v>
          </cell>
          <cell r="Q1744" t="str">
            <v>ANO</v>
          </cell>
        </row>
        <row r="1745">
          <cell r="A1745" t="str">
            <v>1</v>
          </cell>
          <cell r="D1745" t="str">
            <v>CLLD_16_01_079</v>
          </cell>
          <cell r="Q1745" t="str">
            <v>NE</v>
          </cell>
        </row>
        <row r="1746">
          <cell r="A1746" t="str">
            <v>1</v>
          </cell>
          <cell r="D1746" t="str">
            <v>CLLD_16_02_108</v>
          </cell>
          <cell r="Q1746" t="str">
            <v>NE</v>
          </cell>
        </row>
        <row r="1747">
          <cell r="A1747" t="str">
            <v>10</v>
          </cell>
          <cell r="D1747" t="str">
            <v>CLLD_16_01_062</v>
          </cell>
          <cell r="Q1747" t="str">
            <v>NE</v>
          </cell>
        </row>
        <row r="1748">
          <cell r="A1748" t="str">
            <v>7</v>
          </cell>
          <cell r="D1748" t="str">
            <v>CLLD_15_01_144</v>
          </cell>
          <cell r="Q1748" t="str">
            <v>NE</v>
          </cell>
        </row>
        <row r="1749">
          <cell r="A1749" t="str">
            <v>8</v>
          </cell>
          <cell r="D1749" t="str">
            <v>CLLD_16_01_030</v>
          </cell>
          <cell r="Q1749" t="str">
            <v>ANO</v>
          </cell>
        </row>
        <row r="1750">
          <cell r="A1750" t="str">
            <v>1</v>
          </cell>
          <cell r="D1750" t="str">
            <v>CLLD_16_01_079</v>
          </cell>
          <cell r="Q1750" t="str">
            <v>NE</v>
          </cell>
        </row>
        <row r="1751">
          <cell r="A1751" t="str">
            <v>1</v>
          </cell>
          <cell r="D1751" t="str">
            <v>CLLD_16_01_079</v>
          </cell>
          <cell r="Q1751" t="str">
            <v>NE</v>
          </cell>
        </row>
        <row r="1752">
          <cell r="A1752" t="str">
            <v>1</v>
          </cell>
          <cell r="D1752" t="str">
            <v>CLLD_16_01_079</v>
          </cell>
          <cell r="Q1752" t="str">
            <v>NE</v>
          </cell>
        </row>
        <row r="1753">
          <cell r="A1753" t="str">
            <v>1</v>
          </cell>
          <cell r="D1753" t="str">
            <v>CLLD_16_01_079</v>
          </cell>
          <cell r="Q1753" t="str">
            <v>NE</v>
          </cell>
        </row>
        <row r="1754">
          <cell r="A1754" t="str">
            <v>2</v>
          </cell>
          <cell r="D1754" t="str">
            <v>CLLD_16_02_102</v>
          </cell>
          <cell r="Q1754" t="str">
            <v>NE</v>
          </cell>
        </row>
        <row r="1755">
          <cell r="A1755" t="str">
            <v>2</v>
          </cell>
          <cell r="D1755" t="str">
            <v>CLLD_16_02_102</v>
          </cell>
          <cell r="Q1755" t="str">
            <v>NE</v>
          </cell>
        </row>
        <row r="1756">
          <cell r="A1756" t="str">
            <v>2</v>
          </cell>
          <cell r="D1756" t="str">
            <v>CLLD_16_02_102</v>
          </cell>
          <cell r="Q1756" t="str">
            <v>NE</v>
          </cell>
        </row>
        <row r="1757">
          <cell r="A1757" t="str">
            <v>8</v>
          </cell>
          <cell r="D1757" t="str">
            <v>CLLD_16_01_030</v>
          </cell>
          <cell r="Q1757" t="str">
            <v>ANO</v>
          </cell>
        </row>
        <row r="1758">
          <cell r="A1758" t="str">
            <v>1</v>
          </cell>
          <cell r="D1758" t="str">
            <v>CLLD_16_02_102</v>
          </cell>
          <cell r="Q1758" t="str">
            <v>NE</v>
          </cell>
        </row>
        <row r="1759">
          <cell r="A1759" t="str">
            <v>1</v>
          </cell>
          <cell r="D1759" t="str">
            <v>CLLD_16_02_102</v>
          </cell>
          <cell r="Q1759" t="str">
            <v>NE</v>
          </cell>
        </row>
        <row r="1760">
          <cell r="A1760" t="str">
            <v>1</v>
          </cell>
          <cell r="D1760" t="str">
            <v>CLLD_16_02_102</v>
          </cell>
          <cell r="Q1760" t="str">
            <v>NE</v>
          </cell>
        </row>
        <row r="1761">
          <cell r="A1761" t="str">
            <v>1</v>
          </cell>
          <cell r="D1761" t="str">
            <v>CLLD_16_02_102</v>
          </cell>
          <cell r="Q1761" t="str">
            <v>NE</v>
          </cell>
        </row>
        <row r="1762">
          <cell r="A1762" t="str">
            <v>11</v>
          </cell>
          <cell r="D1762" t="str">
            <v>CLLD_15_01_104</v>
          </cell>
          <cell r="Q1762" t="str">
            <v>NE</v>
          </cell>
        </row>
        <row r="1763">
          <cell r="A1763" t="str">
            <v>4</v>
          </cell>
          <cell r="D1763" t="str">
            <v>CLLD_16_01_091</v>
          </cell>
          <cell r="Q1763" t="str">
            <v>NE</v>
          </cell>
        </row>
        <row r="1764">
          <cell r="A1764" t="str">
            <v>7</v>
          </cell>
          <cell r="D1764" t="str">
            <v>CLLD_15_01_207</v>
          </cell>
          <cell r="Q1764" t="str">
            <v>NE</v>
          </cell>
        </row>
        <row r="1765">
          <cell r="A1765" t="str">
            <v>9</v>
          </cell>
          <cell r="D1765" t="str">
            <v>CLLD_16_01_135</v>
          </cell>
          <cell r="Q1765" t="str">
            <v>NE</v>
          </cell>
        </row>
        <row r="1766">
          <cell r="A1766" t="str">
            <v>1</v>
          </cell>
          <cell r="D1766" t="str">
            <v>CLLD_16_01_033</v>
          </cell>
          <cell r="Q1766" t="str">
            <v>NE</v>
          </cell>
        </row>
        <row r="1767">
          <cell r="A1767" t="str">
            <v>11</v>
          </cell>
          <cell r="D1767" t="str">
            <v>CLLD_16_01_145</v>
          </cell>
          <cell r="Q1767" t="str">
            <v>NE</v>
          </cell>
        </row>
        <row r="1768">
          <cell r="A1768" t="str">
            <v>10</v>
          </cell>
          <cell r="D1768" t="str">
            <v>CLLD_16_01_062</v>
          </cell>
          <cell r="Q1768" t="str">
            <v>NE</v>
          </cell>
        </row>
        <row r="1769">
          <cell r="A1769" t="str">
            <v>8</v>
          </cell>
          <cell r="D1769" t="str">
            <v>CLLD_16_01_128</v>
          </cell>
          <cell r="Q1769" t="str">
            <v>NE</v>
          </cell>
        </row>
        <row r="1770">
          <cell r="A1770" t="str">
            <v>5</v>
          </cell>
          <cell r="D1770" t="str">
            <v>CLLD_15_01_265</v>
          </cell>
          <cell r="Q1770" t="str">
            <v>NE</v>
          </cell>
        </row>
        <row r="1771">
          <cell r="A1771" t="str">
            <v>2</v>
          </cell>
          <cell r="D1771" t="str">
            <v>CLLD_16_02_102</v>
          </cell>
        </row>
        <row r="1772">
          <cell r="A1772" t="str">
            <v>3</v>
          </cell>
          <cell r="D1772" t="str">
            <v>CLLD_16_02_079</v>
          </cell>
          <cell r="Q1772" t="str">
            <v>NE</v>
          </cell>
        </row>
        <row r="1773">
          <cell r="A1773" t="str">
            <v>1</v>
          </cell>
          <cell r="D1773" t="str">
            <v>CLLD_16_01_107</v>
          </cell>
          <cell r="Q1773" t="str">
            <v>NE</v>
          </cell>
        </row>
        <row r="1774">
          <cell r="A1774" t="str">
            <v>13</v>
          </cell>
          <cell r="D1774" t="str">
            <v>CLLD_16_02_053</v>
          </cell>
          <cell r="Q1774" t="str">
            <v>NE</v>
          </cell>
        </row>
        <row r="1775">
          <cell r="A1775" t="str">
            <v>1</v>
          </cell>
          <cell r="D1775" t="str">
            <v>CLLD_16_01_107</v>
          </cell>
          <cell r="Q1775" t="str">
            <v>NE</v>
          </cell>
        </row>
        <row r="1776">
          <cell r="A1776" t="str">
            <v>13</v>
          </cell>
          <cell r="D1776" t="str">
            <v>CLLD_16_02_053</v>
          </cell>
          <cell r="Q1776" t="str">
            <v>NE</v>
          </cell>
        </row>
        <row r="1777">
          <cell r="A1777" t="str">
            <v>12</v>
          </cell>
          <cell r="D1777" t="str">
            <v>CLLD_16_02_053</v>
          </cell>
          <cell r="Q1777" t="str">
            <v>NE</v>
          </cell>
        </row>
        <row r="1778">
          <cell r="A1778" t="str">
            <v>5</v>
          </cell>
          <cell r="D1778" t="str">
            <v>CLLD_16_01_091</v>
          </cell>
          <cell r="Q1778" t="str">
            <v>NE</v>
          </cell>
        </row>
        <row r="1779">
          <cell r="A1779" t="str">
            <v>12</v>
          </cell>
          <cell r="D1779" t="str">
            <v>CLLD_16_02_053</v>
          </cell>
          <cell r="Q1779" t="str">
            <v>NE</v>
          </cell>
        </row>
        <row r="1780">
          <cell r="A1780" t="str">
            <v>2</v>
          </cell>
          <cell r="D1780" t="str">
            <v>CLLD_16_01_119</v>
          </cell>
          <cell r="Q1780" t="str">
            <v>NE</v>
          </cell>
        </row>
        <row r="1781">
          <cell r="A1781" t="str">
            <v>12</v>
          </cell>
          <cell r="D1781" t="str">
            <v>CLLD_15_01_104</v>
          </cell>
          <cell r="Q1781" t="str">
            <v>NE</v>
          </cell>
        </row>
        <row r="1782">
          <cell r="A1782" t="str">
            <v>12</v>
          </cell>
          <cell r="D1782" t="str">
            <v>CLLD_16_02_053</v>
          </cell>
          <cell r="Q1782" t="str">
            <v>NE</v>
          </cell>
        </row>
        <row r="1783">
          <cell r="A1783" t="str">
            <v>6</v>
          </cell>
          <cell r="D1783" t="str">
            <v>CLLD_15_01_264</v>
          </cell>
          <cell r="Q1783" t="str">
            <v>NE</v>
          </cell>
        </row>
        <row r="1784">
          <cell r="A1784" t="str">
            <v>12</v>
          </cell>
          <cell r="D1784" t="str">
            <v>CLLD_16_02_053</v>
          </cell>
          <cell r="Q1784" t="str">
            <v>NE</v>
          </cell>
        </row>
        <row r="1785">
          <cell r="A1785" t="str">
            <v>6</v>
          </cell>
          <cell r="D1785" t="str">
            <v>CLLD_16_01_091</v>
          </cell>
          <cell r="Q1785" t="str">
            <v>NE</v>
          </cell>
        </row>
        <row r="1786">
          <cell r="A1786" t="str">
            <v>8</v>
          </cell>
          <cell r="D1786" t="str">
            <v>CLLD_15_01_264</v>
          </cell>
          <cell r="Q1786" t="str">
            <v>NE</v>
          </cell>
        </row>
        <row r="1787">
          <cell r="A1787" t="str">
            <v>8</v>
          </cell>
          <cell r="D1787" t="str">
            <v>CLLD_15_01_264</v>
          </cell>
          <cell r="Q1787" t="str">
            <v>NE</v>
          </cell>
        </row>
        <row r="1788">
          <cell r="A1788" t="str">
            <v>8</v>
          </cell>
          <cell r="D1788" t="str">
            <v>CLLD_15_01_264</v>
          </cell>
          <cell r="Q1788" t="str">
            <v>NE</v>
          </cell>
        </row>
        <row r="1789">
          <cell r="A1789" t="str">
            <v>3</v>
          </cell>
          <cell r="D1789" t="str">
            <v>CLLD_16_01_033</v>
          </cell>
          <cell r="Q1789" t="str">
            <v>NE</v>
          </cell>
        </row>
        <row r="1790">
          <cell r="A1790" t="str">
            <v>7</v>
          </cell>
          <cell r="D1790" t="str">
            <v>CLLD_15_01_207</v>
          </cell>
          <cell r="Q1790" t="str">
            <v>NE</v>
          </cell>
        </row>
        <row r="1791">
          <cell r="A1791" t="str">
            <v>5</v>
          </cell>
          <cell r="D1791" t="str">
            <v>CLLD_16_01_151</v>
          </cell>
          <cell r="Q1791" t="str">
            <v>NE</v>
          </cell>
        </row>
        <row r="1792">
          <cell r="A1792" t="str">
            <v>16</v>
          </cell>
          <cell r="D1792" t="str">
            <v>CLLD_15_01_064</v>
          </cell>
          <cell r="Q1792" t="str">
            <v>NE</v>
          </cell>
        </row>
        <row r="1793">
          <cell r="A1793" t="str">
            <v>6</v>
          </cell>
          <cell r="D1793" t="str">
            <v>CLLD_15_01_110</v>
          </cell>
          <cell r="Q1793" t="str">
            <v>NE</v>
          </cell>
        </row>
        <row r="1794">
          <cell r="A1794" t="str">
            <v>8</v>
          </cell>
          <cell r="D1794" t="str">
            <v>CLLD_16_02_004</v>
          </cell>
          <cell r="Q1794" t="str">
            <v>NE</v>
          </cell>
        </row>
        <row r="1795">
          <cell r="A1795" t="str">
            <v>8</v>
          </cell>
          <cell r="D1795" t="str">
            <v>CLLD_16_02_004</v>
          </cell>
          <cell r="Q1795" t="str">
            <v>NE</v>
          </cell>
        </row>
        <row r="1796">
          <cell r="A1796" t="str">
            <v>6</v>
          </cell>
          <cell r="D1796" t="str">
            <v>CLLD_16_02_106</v>
          </cell>
        </row>
        <row r="1797">
          <cell r="A1797" t="str">
            <v>8</v>
          </cell>
          <cell r="D1797" t="str">
            <v>CLLD_16_02_004</v>
          </cell>
          <cell r="Q1797" t="str">
            <v>NE</v>
          </cell>
        </row>
        <row r="1798">
          <cell r="A1798" t="str">
            <v>5</v>
          </cell>
          <cell r="D1798" t="str">
            <v>CLLD_16_01_151</v>
          </cell>
          <cell r="Q1798" t="str">
            <v>NE</v>
          </cell>
        </row>
        <row r="1799">
          <cell r="A1799" t="str">
            <v>5</v>
          </cell>
          <cell r="D1799" t="str">
            <v>CLLD_16_02_019</v>
          </cell>
          <cell r="Q1799" t="str">
            <v>ANO</v>
          </cell>
        </row>
        <row r="1800">
          <cell r="A1800" t="str">
            <v>3</v>
          </cell>
          <cell r="D1800" t="str">
            <v>CLLD_16_01_094</v>
          </cell>
          <cell r="Q1800" t="str">
            <v>NE</v>
          </cell>
        </row>
        <row r="1801">
          <cell r="A1801" t="str">
            <v>5</v>
          </cell>
          <cell r="D1801" t="str">
            <v>CLLD_16_02_019</v>
          </cell>
        </row>
        <row r="1802">
          <cell r="A1802" t="str">
            <v>13</v>
          </cell>
          <cell r="D1802" t="str">
            <v>CLLD_15_01_104</v>
          </cell>
          <cell r="Q1802" t="str">
            <v>NE</v>
          </cell>
        </row>
        <row r="1803">
          <cell r="A1803" t="str">
            <v>1</v>
          </cell>
          <cell r="D1803" t="str">
            <v>CLLD_16_01_153</v>
          </cell>
          <cell r="Q1803" t="str">
            <v>NE</v>
          </cell>
        </row>
        <row r="1804">
          <cell r="A1804" t="str">
            <v>8</v>
          </cell>
          <cell r="D1804" t="str">
            <v>CLLD_15_01_264</v>
          </cell>
        </row>
        <row r="1805">
          <cell r="A1805" t="str">
            <v>8</v>
          </cell>
          <cell r="D1805" t="str">
            <v>CLLD_16_02_004</v>
          </cell>
          <cell r="Q1805" t="str">
            <v>NE</v>
          </cell>
        </row>
        <row r="1806">
          <cell r="A1806" t="str">
            <v>1</v>
          </cell>
          <cell r="D1806" t="str">
            <v>CLLD_16_01_107</v>
          </cell>
          <cell r="Q1806" t="str">
            <v>NE</v>
          </cell>
        </row>
        <row r="1807">
          <cell r="A1807" t="str">
            <v>1</v>
          </cell>
          <cell r="D1807" t="str">
            <v>CLLD_16_01_107</v>
          </cell>
          <cell r="Q1807" t="str">
            <v>NE</v>
          </cell>
        </row>
        <row r="1808">
          <cell r="A1808" t="str">
            <v>8</v>
          </cell>
          <cell r="D1808" t="str">
            <v>CLLD_15_01_235</v>
          </cell>
          <cell r="Q1808" t="str">
            <v>NE</v>
          </cell>
        </row>
        <row r="1809">
          <cell r="A1809" t="str">
            <v>8</v>
          </cell>
          <cell r="D1809" t="str">
            <v>CLLD_15_01_235</v>
          </cell>
          <cell r="Q1809" t="str">
            <v>NE</v>
          </cell>
        </row>
        <row r="1810">
          <cell r="A1810" t="str">
            <v>8</v>
          </cell>
          <cell r="D1810" t="str">
            <v>CLLD_16_02_004</v>
          </cell>
          <cell r="Q1810" t="str">
            <v>NE</v>
          </cell>
        </row>
        <row r="1811">
          <cell r="A1811" t="str">
            <v>8</v>
          </cell>
          <cell r="D1811" t="str">
            <v>CLLD_15_01_235</v>
          </cell>
          <cell r="Q1811" t="str">
            <v>NE</v>
          </cell>
        </row>
        <row r="1812">
          <cell r="A1812" t="str">
            <v>1</v>
          </cell>
          <cell r="D1812" t="str">
            <v>CLLD_16_01_107</v>
          </cell>
          <cell r="Q1812" t="str">
            <v>NE</v>
          </cell>
        </row>
        <row r="1813">
          <cell r="A1813" t="str">
            <v>8</v>
          </cell>
          <cell r="D1813" t="str">
            <v>CLLD_16_02_004</v>
          </cell>
          <cell r="Q1813" t="str">
            <v>NE</v>
          </cell>
        </row>
        <row r="1814">
          <cell r="A1814" t="str">
            <v>1</v>
          </cell>
          <cell r="D1814" t="str">
            <v>CLLD_16_01_107</v>
          </cell>
          <cell r="Q1814" t="str">
            <v>NE</v>
          </cell>
        </row>
        <row r="1815">
          <cell r="A1815" t="str">
            <v>8</v>
          </cell>
          <cell r="D1815" t="str">
            <v>CLLD_16_02_004</v>
          </cell>
          <cell r="Q1815" t="str">
            <v>NE</v>
          </cell>
        </row>
        <row r="1816">
          <cell r="A1816" t="str">
            <v>8</v>
          </cell>
          <cell r="D1816" t="str">
            <v>CLLD_16_02_004</v>
          </cell>
          <cell r="Q1816" t="str">
            <v>NE</v>
          </cell>
        </row>
        <row r="1817">
          <cell r="A1817" t="str">
            <v>6</v>
          </cell>
          <cell r="D1817" t="str">
            <v>CLLD_16_02_110</v>
          </cell>
          <cell r="Q1817" t="str">
            <v>NE</v>
          </cell>
        </row>
        <row r="1818">
          <cell r="A1818" t="str">
            <v>7</v>
          </cell>
          <cell r="D1818" t="str">
            <v>CLLD_16_02_110</v>
          </cell>
          <cell r="Q1818" t="str">
            <v>NE</v>
          </cell>
        </row>
        <row r="1819">
          <cell r="A1819" t="str">
            <v>8</v>
          </cell>
          <cell r="D1819" t="str">
            <v>CLLD_16_02_004</v>
          </cell>
          <cell r="Q1819" t="str">
            <v>NE</v>
          </cell>
        </row>
        <row r="1820">
          <cell r="A1820" t="str">
            <v>3</v>
          </cell>
          <cell r="D1820" t="str">
            <v>CLLD_16_02_010</v>
          </cell>
          <cell r="Q1820" t="str">
            <v>NE</v>
          </cell>
        </row>
        <row r="1821">
          <cell r="A1821" t="str">
            <v>3</v>
          </cell>
          <cell r="D1821" t="str">
            <v>CLLD_16_02_102</v>
          </cell>
          <cell r="Q1821" t="str">
            <v>NE</v>
          </cell>
        </row>
        <row r="1822">
          <cell r="A1822" t="str">
            <v>4</v>
          </cell>
          <cell r="D1822" t="str">
            <v>CLLD_17_03_001</v>
          </cell>
          <cell r="Q1822" t="str">
            <v>NE</v>
          </cell>
        </row>
        <row r="1823">
          <cell r="A1823" t="str">
            <v>6</v>
          </cell>
          <cell r="D1823" t="str">
            <v>CLLD_16_02_110</v>
          </cell>
          <cell r="Q1823" t="str">
            <v>NE</v>
          </cell>
        </row>
        <row r="1824">
          <cell r="A1824" t="str">
            <v>4</v>
          </cell>
          <cell r="D1824" t="str">
            <v>CLLD_15_01_110</v>
          </cell>
          <cell r="Q1824" t="str">
            <v>NE</v>
          </cell>
        </row>
        <row r="1825">
          <cell r="A1825" t="str">
            <v>7</v>
          </cell>
          <cell r="D1825" t="str">
            <v>CLLD_16_02_110</v>
          </cell>
          <cell r="Q1825" t="str">
            <v>NE</v>
          </cell>
        </row>
        <row r="1826">
          <cell r="A1826" t="str">
            <v>3</v>
          </cell>
          <cell r="D1826" t="str">
            <v>CLLD_16_02_039</v>
          </cell>
          <cell r="Q1826" t="str">
            <v>NE</v>
          </cell>
        </row>
        <row r="1827">
          <cell r="A1827" t="str">
            <v>3</v>
          </cell>
          <cell r="D1827" t="str">
            <v>CLLD_16_02_039</v>
          </cell>
          <cell r="Q1827" t="str">
            <v>NE</v>
          </cell>
        </row>
        <row r="1828">
          <cell r="A1828" t="str">
            <v>2</v>
          </cell>
          <cell r="D1828" t="str">
            <v>CLLD_16_01_155</v>
          </cell>
          <cell r="Q1828" t="str">
            <v>NE</v>
          </cell>
        </row>
        <row r="1829">
          <cell r="A1829" t="str">
            <v>4</v>
          </cell>
          <cell r="D1829" t="str">
            <v>CLLD_16_02_022</v>
          </cell>
          <cell r="Q1829" t="str">
            <v>NE</v>
          </cell>
        </row>
        <row r="1830">
          <cell r="A1830" t="str">
            <v>2</v>
          </cell>
          <cell r="D1830" t="str">
            <v>CLLD_16_01_155</v>
          </cell>
          <cell r="Q1830" t="str">
            <v>NE</v>
          </cell>
        </row>
        <row r="1831">
          <cell r="A1831" t="str">
            <v>2</v>
          </cell>
          <cell r="D1831" t="str">
            <v>CLLD_16_01_155</v>
          </cell>
          <cell r="Q1831" t="str">
            <v>NE</v>
          </cell>
        </row>
        <row r="1832">
          <cell r="A1832" t="str">
            <v>2</v>
          </cell>
          <cell r="D1832" t="str">
            <v>CLLD_16_01_155</v>
          </cell>
          <cell r="Q1832" t="str">
            <v>NE</v>
          </cell>
        </row>
        <row r="1833">
          <cell r="A1833" t="str">
            <v>4</v>
          </cell>
          <cell r="D1833" t="str">
            <v>CLLD_15_01_110</v>
          </cell>
          <cell r="Q1833" t="str">
            <v>NE</v>
          </cell>
        </row>
        <row r="1834">
          <cell r="A1834" t="str">
            <v>5</v>
          </cell>
          <cell r="D1834" t="str">
            <v>CLLD_15_01_110</v>
          </cell>
          <cell r="Q1834" t="str">
            <v>NE</v>
          </cell>
        </row>
        <row r="1835">
          <cell r="A1835" t="str">
            <v>4</v>
          </cell>
          <cell r="D1835" t="str">
            <v>CLLD_15_01_110</v>
          </cell>
          <cell r="Q1835" t="str">
            <v>NE</v>
          </cell>
        </row>
        <row r="1836">
          <cell r="A1836" t="str">
            <v>1</v>
          </cell>
          <cell r="D1836" t="str">
            <v>CLLD_16_02_054</v>
          </cell>
          <cell r="Q1836" t="str">
            <v>NE</v>
          </cell>
        </row>
        <row r="1837">
          <cell r="A1837" t="str">
            <v>1</v>
          </cell>
          <cell r="D1837" t="str">
            <v>CLLD_16_02_054</v>
          </cell>
          <cell r="Q1837" t="str">
            <v>NE</v>
          </cell>
        </row>
        <row r="1838">
          <cell r="A1838" t="str">
            <v>2</v>
          </cell>
          <cell r="D1838" t="str">
            <v>CLLD_16_01_153</v>
          </cell>
          <cell r="Q1838" t="str">
            <v>NE</v>
          </cell>
        </row>
        <row r="1839">
          <cell r="A1839" t="str">
            <v>4</v>
          </cell>
          <cell r="D1839" t="str">
            <v>CLLD_15_01_110</v>
          </cell>
          <cell r="Q1839" t="str">
            <v>NE</v>
          </cell>
        </row>
        <row r="1840">
          <cell r="A1840" t="str">
            <v>3</v>
          </cell>
          <cell r="D1840" t="str">
            <v>CLLD_16_02_010</v>
          </cell>
          <cell r="Q1840" t="str">
            <v>NE</v>
          </cell>
        </row>
        <row r="1841">
          <cell r="A1841" t="str">
            <v>1</v>
          </cell>
          <cell r="D1841" t="str">
            <v>CLLD_16_02_054</v>
          </cell>
          <cell r="Q1841" t="str">
            <v>NE</v>
          </cell>
        </row>
      </sheetData>
      <sheetData sheetId="5">
        <row r="3">
          <cell r="A3" t="str">
            <v>Počet z Registrační číslo projektu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2" sqref="A2:V14"/>
    </sheetView>
  </sheetViews>
  <sheetFormatPr defaultRowHeight="15" x14ac:dyDescent="0.25"/>
  <cols>
    <col min="1" max="1" width="15.5703125" style="1" customWidth="1"/>
    <col min="2" max="2" width="40.140625" customWidth="1"/>
    <col min="3" max="3" width="16" customWidth="1"/>
    <col min="4" max="4" width="9.28515625" style="1" customWidth="1"/>
    <col min="5" max="5" width="10.5703125" style="1" customWidth="1"/>
    <col min="6" max="6" width="12.42578125" style="1" customWidth="1"/>
    <col min="7" max="7" width="8.85546875" customWidth="1"/>
    <col min="8" max="8" width="9" customWidth="1"/>
    <col min="9" max="9" width="13.7109375" style="2" customWidth="1"/>
    <col min="10" max="10" width="7.140625" customWidth="1"/>
    <col min="11" max="11" width="9.85546875" customWidth="1"/>
    <col min="12" max="12" width="12.7109375" customWidth="1"/>
    <col min="13" max="13" width="7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0" width="9.5703125" customWidth="1"/>
    <col min="21" max="21" width="9.7109375" customWidth="1"/>
    <col min="22" max="22" width="11" customWidth="1"/>
    <col min="23" max="23" width="18.42578125" customWidth="1"/>
    <col min="24" max="24" width="19.5703125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1" t="s">
        <v>19</v>
      </c>
      <c r="F6" s="41" t="s">
        <v>20</v>
      </c>
      <c r="G6" s="41" t="s">
        <v>21</v>
      </c>
      <c r="H6" s="41" t="s">
        <v>22</v>
      </c>
      <c r="I6" s="41">
        <v>2018</v>
      </c>
      <c r="J6" s="42" t="s">
        <v>23</v>
      </c>
      <c r="K6" s="43" t="s">
        <v>24</v>
      </c>
      <c r="L6" s="41">
        <v>2019</v>
      </c>
      <c r="M6" s="42" t="s">
        <v>23</v>
      </c>
      <c r="N6" s="43" t="s">
        <v>24</v>
      </c>
      <c r="O6" s="41" t="s">
        <v>25</v>
      </c>
      <c r="P6" s="44" t="s">
        <v>26</v>
      </c>
      <c r="Q6" s="45" t="s">
        <v>27</v>
      </c>
      <c r="R6" s="46" t="s">
        <v>26</v>
      </c>
      <c r="S6" s="45" t="s">
        <v>28</v>
      </c>
      <c r="T6" s="47" t="s">
        <v>29</v>
      </c>
      <c r="U6" s="47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f>IF(SUM(COUNTIFS([1]!HH902HH[číslo IN],'Stav administrace CLLD v IROP'!A7,[1]!HH902HH[[Kód stavu výzvy ]],{"S42";"S5";"S6";"S7";"S8";"S9"}))=0,"",SUM(COUNTIFS([1]!HH902HH[číslo IN],'Stav administrace CLLD v IROP'!A7,[1]!HH902HH[[Kód stavu výzvy ]],{"S42";"S5";"S6";"S7";"S8";"S9"})))</f>
        <v>3</v>
      </c>
      <c r="H7" s="53">
        <f>IF(SUM(COUNTIFS([1]!HH902HH[číslo IN],'Stav administrace CLLD v IROP'!A7,[1]!HH902HH[[Kód stavu výzvy ]],{"S8";"S9"}))=0,"",SUM(COUNTIFS([1]!HH902HH[číslo IN],'Stav administrace CLLD v IROP'!A7,[1]!HH902HH[[Kód stavu výzvy ]],{"S8";"S9"})))</f>
        <v>2</v>
      </c>
      <c r="I7" s="54" t="str">
        <f>IF(IF(IFERROR(VLOOKUP(CONCATENATE($A7,"-",I$6,"-1-0"),'[1]KTAdO CRR'!$A$4:$D$1000,4,0),"")="",IFERROR(VLOOKUP(CONCATENATE($A7,"-",I$6),[1]!Data[[#All],[MASkod]:[Stav KL (se zjištěním/ bez zjištění)]],11,0),""),"zahájeno")=0,"",IF(IFERROR(VLOOKUP(CONCATENATE($A7,"-",I$6,"-1-0"),'[1]KTAdO CRR'!$A$4:$D$1000,4,0),"")="",IFERROR(VLOOKUP(CONCATENATE($A7,"-",I$6),[1]!Data[[#All],[MASkod]:[Stav KL (se zjištěním/ bez zjištění)]],11,0),""),"zahájeno"))</f>
        <v/>
      </c>
      <c r="J7" s="55" t="str">
        <f>IF(I7="zahájeno",IFERROR(VLOOKUP(CONCATENATE($A7,"-",I$6,"-1-0"),'[1]KTAdO CRR'!$A$4:$D$1000,4,0),""),IF(I7="","",IFERROR(VLOOKUP(CONCATENATE($A7,"-",I$6),[1]!Data[[#All],[MASkod]:[Stav KL (se zjištěním/ bez zjištění)]],4,0),"")))</f>
        <v/>
      </c>
      <c r="K7" s="56" t="str">
        <f>IF(I7="","",IF(IFERROR(VLOOKUP(CONCATENATE($A7,"-",I$6),[1]!Data[[#All],[MASkod]:[JMPRO]],26,0),"")=0,"ANO",IFERROR(UPPER(LEFT(VLOOKUP(CONCATENATE($A7,"-",I$6),[1]!Data[[#All],[MASkod]:[JMPRO]],26,0),3)),"")))</f>
        <v/>
      </c>
      <c r="L7" s="57" t="str">
        <f>IF(IF(IFERROR(VLOOKUP(CONCATENATE($A7,"-",L$6,"-1-0"),'[1]KTAdO CRR'!$A$4:$D$1000,4,0),"")="",IFERROR(VLOOKUP(CONCATENATE($A7,"-",L$6),[1]!Data[[#All],[MASkod]:[Stav KL (se zjištěním/ bez zjištění)]],11,0),""),"zahájeno")=0,"zahájheno",IF(IFERROR(VLOOKUP(CONCATENATE($A7,"-",L$6,"-1-0"),'[1]KTAdO CRR'!$A$4:$D$1000,4,0),"")="",IFERROR(VLOOKUP(CONCATENATE($A7,"-",L$6),[1]!Data[[#All],[MASkod]:[Stav KL (se zjištěním/ bez zjištění)]],11,0),""),"zahájeno"))</f>
        <v/>
      </c>
      <c r="M7" s="58" t="str">
        <f>IF(L7="zahájeno",IFERROR(VLOOKUP(CONCATENATE($A7,"-",L$6,"-1-0"),'[1]KTAdO CRR'!$A$4:$D$1000,4,0),""),IF(L7="","",IFERROR(VLOOKUP(CONCATENATE($A7,"-",L$6),[1]!Data[[#All],[MASkod]:[Stav KL (se zjištěním/ bez zjištění)]],4,0),"")))</f>
        <v/>
      </c>
      <c r="N7" s="56" t="str">
        <f>IF(L7="","",IF(IFERROR(VLOOKUP(CONCATENATE($A7,"-",L$6),[1]!Data[[#All],[MASkod]:[JMPRO]],26,0),"")=0,"ANO",IFERROR(UPPER(LEFT(VLOOKUP(CONCATENATE($A7,"-",L$6),[1]!Data[[#All],[MASkod]:[JMPRO]],26,0),3)),"")))</f>
        <v/>
      </c>
      <c r="O7" s="59" t="str">
        <f>IF(AND(I7="zásadní zjištění",K7="NE"),COUNTIFS('[1]AdO CRR'!D:D,'Stav administrace CLLD v IROP'!A7,'[1]AdO CRR'!A:A,'Stav administrace CLLD v IROP'!J7),IF(AND(L7="zásadní zjištění",N7="NE"),COUNTIFS('[1]AdO CRR'!D:D,'Stav administrace CLLD v IROP'!A7,'[1]AdO CRR'!A:A,'Stav administrace CLLD v IROP'!M7),""))</f>
        <v/>
      </c>
      <c r="P7" s="59" t="str">
        <f>IF(AND(I7="zásadní zjištění",K7="NE"),COUNTIFS('[1]AdO CRR'!D:D,'Stav administrace CLLD v IROP'!A7,'[1]AdO CRR'!A:A,'Stav administrace CLLD v IROP'!J7,'[1]AdO CRR'!Q:Q,"ANO"),IF(AND(L7="zásadní zjištění",N7="NE"),COUNTIFS('[1]AdO CRR'!D:D,'Stav administrace CLLD v IROP'!A7,'[1]AdO CRR'!A:A,'Stav administrace CLLD v IROP'!M7,'[1]AdO CRR'!Q:Q,"ANO"),""))</f>
        <v/>
      </c>
      <c r="Q7" s="53">
        <f>IF(COUNTIFS('[1]AdO CRR'!D:D,'Stav administrace CLLD v IROP'!A7)=0,"",COUNTIFS('[1]AdO CRR'!D:D,'Stav administrace CLLD v IROP'!A7))</f>
        <v>12</v>
      </c>
      <c r="R7" s="53">
        <f>IF(COUNTIFS('[1]AdO CRR'!D:D,'Stav administrace CLLD v IROP'!A7,'[1]AdO CRR'!Q:Q,"ANO")=0,"",COUNTIFS('[1]AdO CRR'!D:D,'Stav administrace CLLD v IROP'!A7,'[1]AdO CRR'!Q:Q,"ANO"))</f>
        <v>12</v>
      </c>
      <c r="S7" s="53">
        <f>IF(IFERROR(GETPIVOTDATA("Registrační číslo projektu",[1]KHspoj909s!$A$3,"strategie MAS",A7,"Kód a název stavu2","PP30+")+GETPIVOTDATA("Registrační číslo projektu",[1]KHspoj909s!$A$3,"strategie MAS",A7,"Kód a název stavu2","PP27+")+GETPIVOTDATA("Registrační číslo projektu",[1]KHspoj909s!$A$3,"strategie MAS",A7,"Kód a název stavu2","PP41+"),"")=0,"",IFERROR(GETPIVOTDATA("Registrační číslo projektu",[1]KHspoj909s!$A$3,"strategie MAS",A7,"Kód a název stavu2","PP30+")+GETPIVOTDATA("Registrační číslo projektu",[1]KHspoj909s!$A$3,"strategie MAS",A7,"Kód a název stavu2","PP27+")+GETPIVOTDATA("Registrační číslo projektu",[1]KHspoj909s!$A$3,"strategie MAS",A7,"Kód a název stavu2","PP41+"),""))</f>
        <v>12</v>
      </c>
      <c r="T7" s="53">
        <f>IF(IFERROR(GETPIVOTDATA("Registrační číslo projektu",[1]KHspoj909s!$A$3,"strategie MAS",A7,"Kód a název stavu2","PP30+")+GETPIVOTDATA("Registrační číslo projektu",[1]KHspoj909s!$A$3,"strategie MAS",A7,"Kód a název stavu2","PP41+"),"")=0,"",IFERROR(GETPIVOTDATA("Registrační číslo projektu",[1]KHspoj909s!$A$3,"strategie MAS",A7,"Kód a název stavu2","PP30+")+GETPIVOTDATA("Registrační číslo projektu",[1]KHspoj909s!$A$3,"strategie MAS",A7,"Kód a název stavu2","PP41+"),""))</f>
        <v>12</v>
      </c>
      <c r="U7" s="53">
        <f>IF(IFERROR(GETPIVOTDATA("Registrační číslo projektu",[1]KHspoj909s!$A$3,"strategie MAS",A7,"Kód a název stavu2","PP41+"),"")=0,"",IFERROR(GETPIVOTDATA("Registrační číslo projektu",[1]KHspoj909s!$A$3,"strategie MAS",A7,"Kód a název stavu2","PP41+"),""))</f>
        <v>9</v>
      </c>
      <c r="V7" s="60">
        <f>IFERROR(VLOOKUP(A7,[1]M975!$A$5:$B$184,2,0),0)/1000</f>
        <v>21412.128670000002</v>
      </c>
    </row>
    <row r="8" spans="1:22" ht="15" customHeight="1" x14ac:dyDescent="0.25">
      <c r="A8" s="61" t="s">
        <v>36</v>
      </c>
      <c r="B8" s="62" t="s">
        <v>37</v>
      </c>
      <c r="C8" s="63" t="s">
        <v>34</v>
      </c>
      <c r="D8" s="64" t="s">
        <v>35</v>
      </c>
      <c r="E8" s="64" t="s">
        <v>35</v>
      </c>
      <c r="F8" s="64" t="s">
        <v>35</v>
      </c>
      <c r="G8" s="65">
        <f>IF(SUM(COUNTIFS([1]!HH902HH[číslo IN],'Stav administrace CLLD v IROP'!A8,[1]!HH902HH[[Kód stavu výzvy ]],{"S42";"S5";"S6";"S7";"S8";"S9"}))=0,"",SUM(COUNTIFS([1]!HH902HH[číslo IN],'Stav administrace CLLD v IROP'!A8,[1]!HH902HH[[Kód stavu výzvy ]],{"S42";"S5";"S6";"S7";"S8";"S9"})))</f>
        <v>6</v>
      </c>
      <c r="H8" s="65">
        <f>IF(SUM(COUNTIFS([1]!HH902HH[číslo IN],'Stav administrace CLLD v IROP'!A8,[1]!HH902HH[[Kód stavu výzvy ]],{"S8";"S9"}))=0,"",SUM(COUNTIFS([1]!HH902HH[číslo IN],'Stav administrace CLLD v IROP'!A8,[1]!HH902HH[[Kód stavu výzvy ]],{"S8";"S9"})))</f>
        <v>6</v>
      </c>
      <c r="I8" s="57" t="str">
        <f>IF(IF(IFERROR(VLOOKUP(CONCATENATE($A8,"-",I$6,"-1-0"),'[1]KTAdO CRR'!$A$4:$D$1000,4,0),"")="",IFERROR(VLOOKUP(CONCATENATE($A8,"-",I$6),[1]!Data[[#All],[MASkod]:[Stav KL (se zjištěním/ bez zjištění)]],11,0),""),"zahájeno")=0,"",IF(IFERROR(VLOOKUP(CONCATENATE($A8,"-",I$6,"-1-0"),'[1]KTAdO CRR'!$A$4:$D$1000,4,0),"")="",IFERROR(VLOOKUP(CONCATENATE($A8,"-",I$6),[1]!Data[[#All],[MASkod]:[Stav KL (se zjištěním/ bez zjištění)]],11,0),""),"zahájeno"))</f>
        <v>bez zjištění</v>
      </c>
      <c r="J8" s="58">
        <f>IF(I8="zahájeno",IFERROR(VLOOKUP(CONCATENATE($A8,"-",I$6,"-1-0"),'[1]KTAdO CRR'!$A$4:$D$1000,4,0),""),IF(I8="","",IFERROR(VLOOKUP(CONCATENATE($A8,"-",I$6),[1]!Data[[#All],[MASkod]:[Stav KL (se zjištěním/ bez zjištění)]],4,0),"")))</f>
        <v>2</v>
      </c>
      <c r="K8" s="66" t="str">
        <f>IF(I8="","",IF(IFERROR(VLOOKUP(CONCATENATE($A8,"-",I$6),[1]!Data[[#All],[MASkod]:[JMPRO]],26,0),"")=0,"ANO",IFERROR(UPPER(LEFT(VLOOKUP(CONCATENATE($A8,"-",I$6),[1]!Data[[#All],[MASkod]:[JMPRO]],26,0),3)),"")))</f>
        <v>ANO</v>
      </c>
      <c r="L8" s="57" t="str">
        <f>IF(IF(IFERROR(VLOOKUP(CONCATENATE($A8,"-",L$6,"-1-0"),'[1]KTAdO CRR'!$A$4:$D$1000,4,0),"")="",IFERROR(VLOOKUP(CONCATENATE($A8,"-",L$6),[1]!Data[[#All],[MASkod]:[Stav KL (se zjištěním/ bez zjištění)]],11,0),""),"zahájeno")=0,"zahájheno",IF(IFERROR(VLOOKUP(CONCATENATE($A8,"-",L$6,"-1-0"),'[1]KTAdO CRR'!$A$4:$D$1000,4,0),"")="",IFERROR(VLOOKUP(CONCATENATE($A8,"-",L$6),[1]!Data[[#All],[MASkod]:[Stav KL (se zjištěním/ bez zjištění)]],11,0),""),"zahájeno"))</f>
        <v/>
      </c>
      <c r="M8" s="58" t="str">
        <f>IF(L8="zahájeno",IFERROR(VLOOKUP(CONCATENATE($A8,"-",L$6,"-1-0"),'[1]KTAdO CRR'!$A$4:$D$1000,4,0),""),IF(L8="","",IFERROR(VLOOKUP(CONCATENATE($A8,"-",L$6),[1]!Data[[#All],[MASkod]:[Stav KL (se zjištěním/ bez zjištění)]],4,0),"")))</f>
        <v/>
      </c>
      <c r="N8" s="66" t="str">
        <f>IF(L8="","",IF(IFERROR(VLOOKUP(CONCATENATE($A8,"-",L$6),[1]!Data[[#All],[MASkod]:[JMPRO]],26,0),"")=0,"ANO",IFERROR(UPPER(LEFT(VLOOKUP(CONCATENATE($A8,"-",L$6),[1]!Data[[#All],[MASkod]:[JMPRO]],26,0),3)),"")))</f>
        <v/>
      </c>
      <c r="O8" s="67" t="str">
        <f>IF(AND(I8="zásadní zjištění",K8="NE"),COUNTIFS('[1]AdO CRR'!D:D,'Stav administrace CLLD v IROP'!A8,'[1]AdO CRR'!A:A,'Stav administrace CLLD v IROP'!J8),IF(AND(L8="zásadní zjištění",N8="NE"),COUNTIFS('[1]AdO CRR'!D:D,'Stav administrace CLLD v IROP'!A8,'[1]AdO CRR'!A:A,'Stav administrace CLLD v IROP'!M8),""))</f>
        <v/>
      </c>
      <c r="P8" s="67" t="str">
        <f>IF(AND(I8="zásadní zjištění",K8="NE"),COUNTIFS('[1]AdO CRR'!D:D,'Stav administrace CLLD v IROP'!A8,'[1]AdO CRR'!A:A,'Stav administrace CLLD v IROP'!J8,'[1]AdO CRR'!Q:Q,"ANO"),IF(AND(L8="zásadní zjištění",N8="NE"),COUNTIFS('[1]AdO CRR'!D:D,'Stav administrace CLLD v IROP'!A8,'[1]AdO CRR'!A:A,'Stav administrace CLLD v IROP'!M8,'[1]AdO CRR'!Q:Q,"ANO"),""))</f>
        <v/>
      </c>
      <c r="Q8" s="65">
        <f>IF(COUNTIFS('[1]AdO CRR'!D:D,'Stav administrace CLLD v IROP'!A8)=0,"",COUNTIFS('[1]AdO CRR'!D:D,'Stav administrace CLLD v IROP'!A8))</f>
        <v>11</v>
      </c>
      <c r="R8" s="65">
        <f>IF(COUNTIFS('[1]AdO CRR'!D:D,'Stav administrace CLLD v IROP'!A8,'[1]AdO CRR'!Q:Q,"ANO")=0,"",COUNTIFS('[1]AdO CRR'!D:D,'Stav administrace CLLD v IROP'!A8,'[1]AdO CRR'!Q:Q,"ANO"))</f>
        <v>10</v>
      </c>
      <c r="S8" s="65">
        <f>IF(IFERROR(GETPIVOTDATA("Registrační číslo projektu",[1]KHspoj909s!$A$3,"strategie MAS",A8,"Kód a název stavu2","PP30+")+GETPIVOTDATA("Registrační číslo projektu",[1]KHspoj909s!$A$3,"strategie MAS",A8,"Kód a název stavu2","PP27+")+GETPIVOTDATA("Registrační číslo projektu",[1]KHspoj909s!$A$3,"strategie MAS",A8,"Kód a název stavu2","PP41+"),"")=0,"",IFERROR(GETPIVOTDATA("Registrační číslo projektu",[1]KHspoj909s!$A$3,"strategie MAS",A8,"Kód a název stavu2","PP30+")+GETPIVOTDATA("Registrační číslo projektu",[1]KHspoj909s!$A$3,"strategie MAS",A8,"Kód a název stavu2","PP27+")+GETPIVOTDATA("Registrační číslo projektu",[1]KHspoj909s!$A$3,"strategie MAS",A8,"Kód a název stavu2","PP41+"),""))</f>
        <v>8</v>
      </c>
      <c r="T8" s="65">
        <f>IF(IFERROR(GETPIVOTDATA("Registrační číslo projektu",[1]KHspoj909s!$A$3,"strategie MAS",A8,"Kód a název stavu2","PP30+")+GETPIVOTDATA("Registrační číslo projektu",[1]KHspoj909s!$A$3,"strategie MAS",A8,"Kód a název stavu2","PP41+"),"")=0,"",IFERROR(GETPIVOTDATA("Registrační číslo projektu",[1]KHspoj909s!$A$3,"strategie MAS",A8,"Kód a název stavu2","PP30+")+GETPIVOTDATA("Registrační číslo projektu",[1]KHspoj909s!$A$3,"strategie MAS",A8,"Kód a název stavu2","PP41+"),""))</f>
        <v>7</v>
      </c>
      <c r="U8" s="65">
        <f>IF(IFERROR(GETPIVOTDATA("Registrační číslo projektu",[1]KHspoj909s!$A$3,"strategie MAS",A8,"Kód a název stavu2","PP41+"),"")=0,"",IFERROR(GETPIVOTDATA("Registrační číslo projektu",[1]KHspoj909s!$A$3,"strategie MAS",A8,"Kód a název stavu2","PP41+"),""))</f>
        <v>2</v>
      </c>
      <c r="V8" s="68">
        <f>IFERROR(VLOOKUP(A8,[1]M975!$A$5:$B$184,2,0),0)/1000</f>
        <v>2900.4013000000004</v>
      </c>
    </row>
    <row r="9" spans="1:22" x14ac:dyDescent="0.25">
      <c r="A9" s="61" t="s">
        <v>38</v>
      </c>
      <c r="B9" s="62" t="s">
        <v>39</v>
      </c>
      <c r="C9" s="63" t="s">
        <v>40</v>
      </c>
      <c r="D9" s="64" t="s">
        <v>35</v>
      </c>
      <c r="E9" s="64" t="s">
        <v>35</v>
      </c>
      <c r="F9" s="64" t="s">
        <v>35</v>
      </c>
      <c r="G9" s="65">
        <f>IF(SUM(COUNTIFS([1]!HH902HH[číslo IN],'Stav administrace CLLD v IROP'!A9,[1]!HH902HH[[Kód stavu výzvy ]],{"S42";"S5";"S6";"S7";"S8";"S9"}))=0,"",SUM(COUNTIFS([1]!HH902HH[číslo IN],'Stav administrace CLLD v IROP'!A9,[1]!HH902HH[[Kód stavu výzvy ]],{"S42";"S5";"S6";"S7";"S8";"S9"})))</f>
        <v>7</v>
      </c>
      <c r="H9" s="65">
        <f>IF(SUM(COUNTIFS([1]!HH902HH[číslo IN],'Stav administrace CLLD v IROP'!A9,[1]!HH902HH[[Kód stavu výzvy ]],{"S8";"S9"}))=0,"",SUM(COUNTIFS([1]!HH902HH[číslo IN],'Stav administrace CLLD v IROP'!A9,[1]!HH902HH[[Kód stavu výzvy ]],{"S8";"S9"})))</f>
        <v>6</v>
      </c>
      <c r="I9" s="57" t="str">
        <f>IF(IF(IFERROR(VLOOKUP(CONCATENATE($A9,"-",I$6,"-1-0"),'[1]KTAdO CRR'!$A$4:$D$1000,4,0),"")="",IFERROR(VLOOKUP(CONCATENATE($A9,"-",I$6),[1]!Data[[#All],[MASkod]:[Stav KL (se zjištěním/ bez zjištění)]],11,0),""),"zahájeno")=0,"",IF(IFERROR(VLOOKUP(CONCATENATE($A9,"-",I$6,"-1-0"),'[1]KTAdO CRR'!$A$4:$D$1000,4,0),"")="",IFERROR(VLOOKUP(CONCATENATE($A9,"-",I$6),[1]!Data[[#All],[MASkod]:[Stav KL (se zjištěním/ bez zjištění)]],11,0),""),"zahájeno"))</f>
        <v>se zjištěním</v>
      </c>
      <c r="J9" s="58">
        <f>IF(I9="zahájeno",IFERROR(VLOOKUP(CONCATENATE($A9,"-",I$6,"-1-0"),'[1]KTAdO CRR'!$A$4:$D$1000,4,0),""),IF(I9="","",IFERROR(VLOOKUP(CONCATENATE($A9,"-",I$6),[1]!Data[[#All],[MASkod]:[Stav KL (se zjištěním/ bez zjištění)]],4,0),"")))</f>
        <v>4</v>
      </c>
      <c r="K9" s="66" t="str">
        <f>IF(I9="","",IF(IFERROR(VLOOKUP(CONCATENATE($A9,"-",I$6),[1]!Data[[#All],[MASkod]:[JMPRO]],26,0),"")=0,"ANO",IFERROR(UPPER(LEFT(VLOOKUP(CONCATENATE($A9,"-",I$6),[1]!Data[[#All],[MASkod]:[JMPRO]],26,0),3)),"")))</f>
        <v>ANO</v>
      </c>
      <c r="L9" s="57" t="str">
        <f>IF(IF(IFERROR(VLOOKUP(CONCATENATE($A9,"-",L$6,"-1-0"),'[1]KTAdO CRR'!$A$4:$D$1000,4,0),"")="",IFERROR(VLOOKUP(CONCATENATE($A9,"-",L$6),[1]!Data[[#All],[MASkod]:[Stav KL (se zjištěním/ bez zjištění)]],11,0),""),"zahájeno")=0,"zahájheno",IF(IFERROR(VLOOKUP(CONCATENATE($A9,"-",L$6,"-1-0"),'[1]KTAdO CRR'!$A$4:$D$1000,4,0),"")="",IFERROR(VLOOKUP(CONCATENATE($A9,"-",L$6),[1]!Data[[#All],[MASkod]:[Stav KL (se zjištěním/ bez zjištění)]],11,0),""),"zahájeno"))</f>
        <v/>
      </c>
      <c r="M9" s="58" t="str">
        <f>IF(L9="zahájeno",IFERROR(VLOOKUP(CONCATENATE($A9,"-",L$6,"-1-0"),'[1]KTAdO CRR'!$A$4:$D$1000,4,0),""),IF(L9="","",IFERROR(VLOOKUP(CONCATENATE($A9,"-",L$6),[1]!Data[[#All],[MASkod]:[Stav KL (se zjištěním/ bez zjištění)]],4,0),"")))</f>
        <v/>
      </c>
      <c r="N9" s="66" t="str">
        <f>IF(L9="","",IF(IFERROR(VLOOKUP(CONCATENATE($A9,"-",L$6),[1]!Data[[#All],[MASkod]:[JMPRO]],26,0),"")=0,"ANO",IFERROR(UPPER(LEFT(VLOOKUP(CONCATENATE($A9,"-",L$6),[1]!Data[[#All],[MASkod]:[JMPRO]],26,0),3)),"")))</f>
        <v/>
      </c>
      <c r="O9" s="67" t="str">
        <f>IF(AND(I9="zásadní zjištění",K9="NE"),COUNTIFS('[1]AdO CRR'!D:D,'Stav administrace CLLD v IROP'!A9,'[1]AdO CRR'!A:A,'Stav administrace CLLD v IROP'!J9),IF(AND(L9="zásadní zjištění",N9="NE"),COUNTIFS('[1]AdO CRR'!D:D,'Stav administrace CLLD v IROP'!A9,'[1]AdO CRR'!A:A,'Stav administrace CLLD v IROP'!M9),""))</f>
        <v/>
      </c>
      <c r="P9" s="67" t="str">
        <f>IF(AND(I9="zásadní zjištění",K9="NE"),COUNTIFS('[1]AdO CRR'!D:D,'Stav administrace CLLD v IROP'!A9,'[1]AdO CRR'!A:A,'Stav administrace CLLD v IROP'!J9,'[1]AdO CRR'!Q:Q,"ANO"),IF(AND(L9="zásadní zjištění",N9="NE"),COUNTIFS('[1]AdO CRR'!D:D,'Stav administrace CLLD v IROP'!A9,'[1]AdO CRR'!A:A,'Stav administrace CLLD v IROP'!M9,'[1]AdO CRR'!Q:Q,"ANO"),""))</f>
        <v/>
      </c>
      <c r="Q9" s="65">
        <f>IF(COUNTIFS('[1]AdO CRR'!D:D,'Stav administrace CLLD v IROP'!A9)=0,"",COUNTIFS('[1]AdO CRR'!D:D,'Stav administrace CLLD v IROP'!A9))</f>
        <v>9</v>
      </c>
      <c r="R9" s="65">
        <f>IF(COUNTIFS('[1]AdO CRR'!D:D,'Stav administrace CLLD v IROP'!A9,'[1]AdO CRR'!Q:Q,"ANO")=0,"",COUNTIFS('[1]AdO CRR'!D:D,'Stav administrace CLLD v IROP'!A9,'[1]AdO CRR'!Q:Q,"ANO"))</f>
        <v>9</v>
      </c>
      <c r="S9" s="65">
        <f>IF(IFERROR(GETPIVOTDATA("Registrační číslo projektu",[1]KHspoj909s!$A$3,"strategie MAS",A9,"Kód a název stavu2","PP30+")+GETPIVOTDATA("Registrační číslo projektu",[1]KHspoj909s!$A$3,"strategie MAS",A9,"Kód a název stavu2","PP27+")+GETPIVOTDATA("Registrační číslo projektu",[1]KHspoj909s!$A$3,"strategie MAS",A9,"Kód a název stavu2","PP41+"),"")=0,"",IFERROR(GETPIVOTDATA("Registrační číslo projektu",[1]KHspoj909s!$A$3,"strategie MAS",A9,"Kód a název stavu2","PP30+")+GETPIVOTDATA("Registrační číslo projektu",[1]KHspoj909s!$A$3,"strategie MAS",A9,"Kód a název stavu2","PP27+")+GETPIVOTDATA("Registrační číslo projektu",[1]KHspoj909s!$A$3,"strategie MAS",A9,"Kód a název stavu2","PP41+"),""))</f>
        <v>7</v>
      </c>
      <c r="T9" s="65">
        <f>IF(IFERROR(GETPIVOTDATA("Registrační číslo projektu",[1]KHspoj909s!$A$3,"strategie MAS",A9,"Kód a název stavu2","PP30+")+GETPIVOTDATA("Registrační číslo projektu",[1]KHspoj909s!$A$3,"strategie MAS",A9,"Kód a název stavu2","PP41+"),"")=0,"",IFERROR(GETPIVOTDATA("Registrační číslo projektu",[1]KHspoj909s!$A$3,"strategie MAS",A9,"Kód a název stavu2","PP30+")+GETPIVOTDATA("Registrační číslo projektu",[1]KHspoj909s!$A$3,"strategie MAS",A9,"Kód a název stavu2","PP41+"),""))</f>
        <v>6</v>
      </c>
      <c r="U9" s="65">
        <f>IF(IFERROR(GETPIVOTDATA("Registrační číslo projektu",[1]KHspoj909s!$A$3,"strategie MAS",A9,"Kód a název stavu2","PP41+"),"")=0,"",IFERROR(GETPIVOTDATA("Registrační číslo projektu",[1]KHspoj909s!$A$3,"strategie MAS",A9,"Kód a název stavu2","PP41+"),""))</f>
        <v>6</v>
      </c>
      <c r="V9" s="68">
        <f>IFERROR(VLOOKUP(A9,[1]M975!$A$5:$B$184,2,0),0)/1000</f>
        <v>13530.740030000001</v>
      </c>
    </row>
    <row r="10" spans="1:22" x14ac:dyDescent="0.25">
      <c r="A10" s="61" t="s">
        <v>41</v>
      </c>
      <c r="B10" s="62" t="s">
        <v>42</v>
      </c>
      <c r="C10" s="63" t="s">
        <v>43</v>
      </c>
      <c r="D10" s="64" t="s">
        <v>35</v>
      </c>
      <c r="E10" s="64" t="s">
        <v>35</v>
      </c>
      <c r="F10" s="64" t="s">
        <v>35</v>
      </c>
      <c r="G10" s="65">
        <f>IF(SUM(COUNTIFS([1]!HH902HH[číslo IN],'Stav administrace CLLD v IROP'!A10,[1]!HH902HH[[Kód stavu výzvy ]],{"S42";"S5";"S6";"S7";"S8";"S9"}))=0,"",SUM(COUNTIFS([1]!HH902HH[číslo IN],'Stav administrace CLLD v IROP'!A10,[1]!HH902HH[[Kód stavu výzvy ]],{"S42";"S5";"S6";"S7";"S8";"S9"})))</f>
        <v>8</v>
      </c>
      <c r="H10" s="65">
        <f>IF(SUM(COUNTIFS([1]!HH902HH[číslo IN],'Stav administrace CLLD v IROP'!A10,[1]!HH902HH[[Kód stavu výzvy ]],{"S8";"S9"}))=0,"",SUM(COUNTIFS([1]!HH902HH[číslo IN],'Stav administrace CLLD v IROP'!A10,[1]!HH902HH[[Kód stavu výzvy ]],{"S8";"S9"})))</f>
        <v>8</v>
      </c>
      <c r="I10" s="57" t="str">
        <f>IF(IF(IFERROR(VLOOKUP(CONCATENATE($A10,"-",I$6,"-1-0"),'[1]KTAdO CRR'!$A$4:$D$1000,4,0),"")="",IFERROR(VLOOKUP(CONCATENATE($A10,"-",I$6),[1]!Data[[#All],[MASkod]:[Stav KL (se zjištěním/ bez zjištění)]],11,0),""),"zahájeno")=0,"",IF(IFERROR(VLOOKUP(CONCATENATE($A10,"-",I$6,"-1-0"),'[1]KTAdO CRR'!$A$4:$D$1000,4,0),"")="",IFERROR(VLOOKUP(CONCATENATE($A10,"-",I$6),[1]!Data[[#All],[MASkod]:[Stav KL (se zjištěním/ bez zjištění)]],11,0),""),"zahájeno"))</f>
        <v/>
      </c>
      <c r="J10" s="58" t="str">
        <f>IF(I10="zahájeno",IFERROR(VLOOKUP(CONCATENATE($A10,"-",I$6,"-1-0"),'[1]KTAdO CRR'!$A$4:$D$1000,4,0),""),IF(I10="","",IFERROR(VLOOKUP(CONCATENATE($A10,"-",I$6),[1]!Data[[#All],[MASkod]:[Stav KL (se zjištěním/ bez zjištění)]],4,0),"")))</f>
        <v/>
      </c>
      <c r="K10" s="66" t="str">
        <f>IF(I10="","",IF(IFERROR(VLOOKUP(CONCATENATE($A10,"-",I$6),[1]!Data[[#All],[MASkod]:[JMPRO]],26,0),"")=0,"ANO",IFERROR(UPPER(LEFT(VLOOKUP(CONCATENATE($A10,"-",I$6),[1]!Data[[#All],[MASkod]:[JMPRO]],26,0),3)),"")))</f>
        <v/>
      </c>
      <c r="L10" s="57" t="str">
        <f>IF(IF(IFERROR(VLOOKUP(CONCATENATE($A10,"-",L$6,"-1-0"),'[1]KTAdO CRR'!$A$4:$D$1000,4,0),"")="",IFERROR(VLOOKUP(CONCATENATE($A10,"-",L$6),[1]!Data[[#All],[MASkod]:[Stav KL (se zjištěním/ bez zjištění)]],11,0),""),"zahájeno")=0,"zahájheno",IF(IFERROR(VLOOKUP(CONCATENATE($A10,"-",L$6,"-1-0"),'[1]KTAdO CRR'!$A$4:$D$1000,4,0),"")="",IFERROR(VLOOKUP(CONCATENATE($A10,"-",L$6),[1]!Data[[#All],[MASkod]:[Stav KL (se zjištěním/ bez zjištění)]],11,0),""),"zahájeno"))</f>
        <v/>
      </c>
      <c r="M10" s="58" t="str">
        <f>IF(L10="zahájeno",IFERROR(VLOOKUP(CONCATENATE($A10,"-",L$6,"-1-0"),'[1]KTAdO CRR'!$A$4:$D$1000,4,0),""),IF(L10="","",IFERROR(VLOOKUP(CONCATENATE($A10,"-",L$6),[1]!Data[[#All],[MASkod]:[Stav KL (se zjištěním/ bez zjištění)]],4,0),"")))</f>
        <v/>
      </c>
      <c r="N10" s="66" t="str">
        <f>IF(L10="","",IF(IFERROR(VLOOKUP(CONCATENATE($A10,"-",L$6),[1]!Data[[#All],[MASkod]:[JMPRO]],26,0),"")=0,"ANO",IFERROR(UPPER(LEFT(VLOOKUP(CONCATENATE($A10,"-",L$6),[1]!Data[[#All],[MASkod]:[JMPRO]],26,0),3)),"")))</f>
        <v/>
      </c>
      <c r="O10" s="67" t="str">
        <f>IF(AND(I10="zásadní zjištění",K10="NE"),COUNTIFS('[1]AdO CRR'!D:D,'Stav administrace CLLD v IROP'!A10,'[1]AdO CRR'!A:A,'Stav administrace CLLD v IROP'!J10),IF(AND(L10="zásadní zjištění",N10="NE"),COUNTIFS('[1]AdO CRR'!D:D,'Stav administrace CLLD v IROP'!A10,'[1]AdO CRR'!A:A,'Stav administrace CLLD v IROP'!M10),""))</f>
        <v/>
      </c>
      <c r="P10" s="67" t="str">
        <f>IF(AND(I10="zásadní zjištění",K10="NE"),COUNTIFS('[1]AdO CRR'!D:D,'Stav administrace CLLD v IROP'!A10,'[1]AdO CRR'!A:A,'Stav administrace CLLD v IROP'!J10,'[1]AdO CRR'!Q:Q,"ANO"),IF(AND(L10="zásadní zjištění",N10="NE"),COUNTIFS('[1]AdO CRR'!D:D,'Stav administrace CLLD v IROP'!A10,'[1]AdO CRR'!A:A,'Stav administrace CLLD v IROP'!M10,'[1]AdO CRR'!Q:Q,"ANO"),""))</f>
        <v/>
      </c>
      <c r="Q10" s="65">
        <f>IF(COUNTIFS('[1]AdO CRR'!D:D,'Stav administrace CLLD v IROP'!A10)=0,"",COUNTIFS('[1]AdO CRR'!D:D,'Stav administrace CLLD v IROP'!A10))</f>
        <v>13</v>
      </c>
      <c r="R10" s="65">
        <f>IF(COUNTIFS('[1]AdO CRR'!D:D,'Stav administrace CLLD v IROP'!A10,'[1]AdO CRR'!Q:Q,"ANO")=0,"",COUNTIFS('[1]AdO CRR'!D:D,'Stav administrace CLLD v IROP'!A10,'[1]AdO CRR'!Q:Q,"ANO"))</f>
        <v>11</v>
      </c>
      <c r="S10" s="65">
        <f>IF(IFERROR(GETPIVOTDATA("Registrační číslo projektu",[1]KHspoj909s!$A$3,"strategie MAS",A10,"Kód a název stavu2","PP30+")+GETPIVOTDATA("Registrační číslo projektu",[1]KHspoj909s!$A$3,"strategie MAS",A10,"Kód a název stavu2","PP27+")+GETPIVOTDATA("Registrační číslo projektu",[1]KHspoj909s!$A$3,"strategie MAS",A10,"Kód a název stavu2","PP41+"),"")=0,"",IFERROR(GETPIVOTDATA("Registrační číslo projektu",[1]KHspoj909s!$A$3,"strategie MAS",A10,"Kód a název stavu2","PP30+")+GETPIVOTDATA("Registrační číslo projektu",[1]KHspoj909s!$A$3,"strategie MAS",A10,"Kód a název stavu2","PP27+")+GETPIVOTDATA("Registrační číslo projektu",[1]KHspoj909s!$A$3,"strategie MAS",A10,"Kód a název stavu2","PP41+"),""))</f>
        <v>10</v>
      </c>
      <c r="T10" s="65">
        <f>IF(IFERROR(GETPIVOTDATA("Registrační číslo projektu",[1]KHspoj909s!$A$3,"strategie MAS",A10,"Kód a název stavu2","PP30+")+GETPIVOTDATA("Registrační číslo projektu",[1]KHspoj909s!$A$3,"strategie MAS",A10,"Kód a název stavu2","PP41+"),"")=0,"",IFERROR(GETPIVOTDATA("Registrační číslo projektu",[1]KHspoj909s!$A$3,"strategie MAS",A10,"Kód a název stavu2","PP30+")+GETPIVOTDATA("Registrační číslo projektu",[1]KHspoj909s!$A$3,"strategie MAS",A10,"Kód a název stavu2","PP41+"),""))</f>
        <v>10</v>
      </c>
      <c r="U10" s="65">
        <f>IF(IFERROR(GETPIVOTDATA("Registrační číslo projektu",[1]KHspoj909s!$A$3,"strategie MAS",A10,"Kód a název stavu2","PP41+"),"")=0,"",IFERROR(GETPIVOTDATA("Registrační číslo projektu",[1]KHspoj909s!$A$3,"strategie MAS",A10,"Kód a název stavu2","PP41+"),""))</f>
        <v>4</v>
      </c>
      <c r="V10" s="68">
        <f>IFERROR(VLOOKUP(A10,[1]M975!$A$5:$B$184,2,0),0)/1000</f>
        <v>16254.13183</v>
      </c>
    </row>
    <row r="11" spans="1:22" x14ac:dyDescent="0.25">
      <c r="A11" s="61" t="s">
        <v>44</v>
      </c>
      <c r="B11" s="62" t="s">
        <v>45</v>
      </c>
      <c r="C11" s="63" t="s">
        <v>43</v>
      </c>
      <c r="D11" s="64" t="s">
        <v>35</v>
      </c>
      <c r="E11" s="64" t="s">
        <v>35</v>
      </c>
      <c r="F11" s="64" t="s">
        <v>35</v>
      </c>
      <c r="G11" s="65">
        <f>IF(SUM(COUNTIFS([1]!HH902HH[číslo IN],'Stav administrace CLLD v IROP'!A11,[1]!HH902HH[[Kód stavu výzvy ]],{"S42";"S5";"S6";"S7";"S8";"S9"}))=0,"",SUM(COUNTIFS([1]!HH902HH[číslo IN],'Stav administrace CLLD v IROP'!A11,[1]!HH902HH[[Kód stavu výzvy ]],{"S42";"S5";"S6";"S7";"S8";"S9"})))</f>
        <v>2</v>
      </c>
      <c r="H11" s="65">
        <f>IF(SUM(COUNTIFS([1]!HH902HH[číslo IN],'Stav administrace CLLD v IROP'!A11,[1]!HH902HH[[Kód stavu výzvy ]],{"S8";"S9"}))=0,"",SUM(COUNTIFS([1]!HH902HH[číslo IN],'Stav administrace CLLD v IROP'!A11,[1]!HH902HH[[Kód stavu výzvy ]],{"S8";"S9"})))</f>
        <v>2</v>
      </c>
      <c r="I11" s="57" t="str">
        <f>IF(IF(IFERROR(VLOOKUP(CONCATENATE($A11,"-",I$6,"-1-0"),'[1]KTAdO CRR'!$A$4:$D$1000,4,0),"")="",IFERROR(VLOOKUP(CONCATENATE($A11,"-",I$6),[1]!Data[[#All],[MASkod]:[Stav KL (se zjištěním/ bez zjištění)]],11,0),""),"zahájeno")=0,"",IF(IFERROR(VLOOKUP(CONCATENATE($A11,"-",I$6,"-1-0"),'[1]KTAdO CRR'!$A$4:$D$1000,4,0),"")="",IFERROR(VLOOKUP(CONCATENATE($A11,"-",I$6),[1]!Data[[#All],[MASkod]:[Stav KL (se zjištěním/ bez zjištění)]],11,0),""),"zahájeno"))</f>
        <v>se zjištěním</v>
      </c>
      <c r="J11" s="58">
        <f>IF(I11="zahájeno",IFERROR(VLOOKUP(CONCATENATE($A11,"-",I$6,"-1-0"),'[1]KTAdO CRR'!$A$4:$D$1000,4,0),""),IF(I11="","",IFERROR(VLOOKUP(CONCATENATE($A11,"-",I$6),[1]!Data[[#All],[MASkod]:[Stav KL (se zjištěním/ bez zjištění)]],4,0),"")))</f>
        <v>1</v>
      </c>
      <c r="K11" s="66" t="str">
        <f>IF(I11="","",IF(IFERROR(VLOOKUP(CONCATENATE($A11,"-",I$6),[1]!Data[[#All],[MASkod]:[JMPRO]],26,0),"")=0,"ANO",IFERROR(UPPER(LEFT(VLOOKUP(CONCATENATE($A11,"-",I$6),[1]!Data[[#All],[MASkod]:[JMPRO]],26,0),3)),"")))</f>
        <v>ANO</v>
      </c>
      <c r="L11" s="57" t="str">
        <f>IF(IF(IFERROR(VLOOKUP(CONCATENATE($A11,"-",L$6,"-1-0"),'[1]KTAdO CRR'!$A$4:$D$1000,4,0),"")="",IFERROR(VLOOKUP(CONCATENATE($A11,"-",L$6),[1]!Data[[#All],[MASkod]:[Stav KL (se zjištěním/ bez zjištění)]],11,0),""),"zahájeno")=0,"zahájheno",IF(IFERROR(VLOOKUP(CONCATENATE($A11,"-",L$6,"-1-0"),'[1]KTAdO CRR'!$A$4:$D$1000,4,0),"")="",IFERROR(VLOOKUP(CONCATENATE($A11,"-",L$6),[1]!Data[[#All],[MASkod]:[Stav KL (se zjištěním/ bez zjištění)]],11,0),""),"zahájeno"))</f>
        <v/>
      </c>
      <c r="M11" s="58" t="str">
        <f>IF(L11="zahájeno",IFERROR(VLOOKUP(CONCATENATE($A11,"-",L$6,"-1-0"),'[1]KTAdO CRR'!$A$4:$D$1000,4,0),""),IF(L11="","",IFERROR(VLOOKUP(CONCATENATE($A11,"-",L$6),[1]!Data[[#All],[MASkod]:[Stav KL (se zjištěním/ bez zjištění)]],4,0),"")))</f>
        <v/>
      </c>
      <c r="N11" s="66" t="str">
        <f>IF(L11="","",IF(IFERROR(VLOOKUP(CONCATENATE($A11,"-",L$6),[1]!Data[[#All],[MASkod]:[JMPRO]],26,0),"")=0,"ANO",IFERROR(UPPER(LEFT(VLOOKUP(CONCATENATE($A11,"-",L$6),[1]!Data[[#All],[MASkod]:[JMPRO]],26,0),3)),"")))</f>
        <v/>
      </c>
      <c r="O11" s="67" t="str">
        <f>IF(AND(I11="zásadní zjištění",K11="NE"),COUNTIFS('[1]AdO CRR'!D:D,'Stav administrace CLLD v IROP'!A11,'[1]AdO CRR'!A:A,'Stav administrace CLLD v IROP'!J11),IF(AND(L11="zásadní zjištění",N11="NE"),COUNTIFS('[1]AdO CRR'!D:D,'Stav administrace CLLD v IROP'!A11,'[1]AdO CRR'!A:A,'Stav administrace CLLD v IROP'!M11),""))</f>
        <v/>
      </c>
      <c r="P11" s="67" t="str">
        <f>IF(AND(I11="zásadní zjištění",K11="NE"),COUNTIFS('[1]AdO CRR'!D:D,'Stav administrace CLLD v IROP'!A11,'[1]AdO CRR'!A:A,'Stav administrace CLLD v IROP'!J11,'[1]AdO CRR'!Q:Q,"ANO"),IF(AND(L11="zásadní zjištění",N11="NE"),COUNTIFS('[1]AdO CRR'!D:D,'Stav administrace CLLD v IROP'!A11,'[1]AdO CRR'!A:A,'Stav administrace CLLD v IROP'!M11,'[1]AdO CRR'!Q:Q,"ANO"),""))</f>
        <v/>
      </c>
      <c r="Q11" s="65">
        <f>IF(COUNTIFS('[1]AdO CRR'!D:D,'Stav administrace CLLD v IROP'!A11)=0,"",COUNTIFS('[1]AdO CRR'!D:D,'Stav administrace CLLD v IROP'!A11))</f>
        <v>4</v>
      </c>
      <c r="R11" s="65">
        <f>IF(COUNTIFS('[1]AdO CRR'!D:D,'Stav administrace CLLD v IROP'!A11,'[1]AdO CRR'!Q:Q,"ANO")=0,"",COUNTIFS('[1]AdO CRR'!D:D,'Stav administrace CLLD v IROP'!A11,'[1]AdO CRR'!Q:Q,"ANO"))</f>
        <v>2</v>
      </c>
      <c r="S11" s="65">
        <f>IF(IFERROR(GETPIVOTDATA("Registrační číslo projektu",[1]KHspoj909s!$A$3,"strategie MAS",A11,"Kód a název stavu2","PP30+")+GETPIVOTDATA("Registrační číslo projektu",[1]KHspoj909s!$A$3,"strategie MAS",A11,"Kód a název stavu2","PP27+")+GETPIVOTDATA("Registrační číslo projektu",[1]KHspoj909s!$A$3,"strategie MAS",A11,"Kód a název stavu2","PP41+"),"")=0,"",IFERROR(GETPIVOTDATA("Registrační číslo projektu",[1]KHspoj909s!$A$3,"strategie MAS",A11,"Kód a název stavu2","PP30+")+GETPIVOTDATA("Registrační číslo projektu",[1]KHspoj909s!$A$3,"strategie MAS",A11,"Kód a název stavu2","PP27+")+GETPIVOTDATA("Registrační číslo projektu",[1]KHspoj909s!$A$3,"strategie MAS",A11,"Kód a název stavu2","PP41+"),""))</f>
        <v>2</v>
      </c>
      <c r="T11" s="65" t="str">
        <f>IF(IFERROR(GETPIVOTDATA("Registrační číslo projektu",[1]KHspoj909s!$A$3,"strategie MAS",A11,"Kód a název stavu2","PP30+")+GETPIVOTDATA("Registrační číslo projektu",[1]KHspoj909s!$A$3,"strategie MAS",A11,"Kód a název stavu2","PP41+"),"")=0,"",IFERROR(GETPIVOTDATA("Registrační číslo projektu",[1]KHspoj909s!$A$3,"strategie MAS",A11,"Kód a název stavu2","PP30+")+GETPIVOTDATA("Registrační číslo projektu",[1]KHspoj909s!$A$3,"strategie MAS",A11,"Kód a název stavu2","PP41+"),""))</f>
        <v/>
      </c>
      <c r="U11" s="65" t="str">
        <f>IF(IFERROR(GETPIVOTDATA("Registrační číslo projektu",[1]KHspoj909s!$A$3,"strategie MAS",A11,"Kód a název stavu2","PP41+"),"")=0,"",IFERROR(GETPIVOTDATA("Registrační číslo projektu",[1]KHspoj909s!$A$3,"strategie MAS",A11,"Kód a název stavu2","PP41+"),""))</f>
        <v/>
      </c>
      <c r="V11" s="68">
        <f>IFERROR(VLOOKUP(A11,[1]M975!$A$5:$B$184,2,0),0)/1000</f>
        <v>0</v>
      </c>
    </row>
    <row r="12" spans="1:22" x14ac:dyDescent="0.25">
      <c r="A12" s="61" t="s">
        <v>46</v>
      </c>
      <c r="B12" s="62" t="s">
        <v>47</v>
      </c>
      <c r="C12" s="63" t="s">
        <v>48</v>
      </c>
      <c r="D12" s="64" t="s">
        <v>35</v>
      </c>
      <c r="E12" s="64" t="s">
        <v>35</v>
      </c>
      <c r="F12" s="64" t="s">
        <v>35</v>
      </c>
      <c r="G12" s="65">
        <f>IF(SUM(COUNTIFS([1]!HH902HH[číslo IN],'Stav administrace CLLD v IROP'!A12,[1]!HH902HH[[Kód stavu výzvy ]],{"S42";"S5";"S6";"S7";"S8";"S9"}))=0,"",SUM(COUNTIFS([1]!HH902HH[číslo IN],'Stav administrace CLLD v IROP'!A12,[1]!HH902HH[[Kód stavu výzvy ]],{"S42";"S5";"S6";"S7";"S8";"S9"})))</f>
        <v>8</v>
      </c>
      <c r="H12" s="65">
        <f>IF(SUM(COUNTIFS([1]!HH902HH[číslo IN],'Stav administrace CLLD v IROP'!A12,[1]!HH902HH[[Kód stavu výzvy ]],{"S8";"S9"}))=0,"",SUM(COUNTIFS([1]!HH902HH[číslo IN],'Stav administrace CLLD v IROP'!A12,[1]!HH902HH[[Kód stavu výzvy ]],{"S8";"S9"})))</f>
        <v>7</v>
      </c>
      <c r="I12" s="57" t="str">
        <f>IF(IF(IFERROR(VLOOKUP(CONCATENATE($A12,"-",I$6,"-1-0"),'[1]KTAdO CRR'!$A$4:$D$1000,4,0),"")="",IFERROR(VLOOKUP(CONCATENATE($A12,"-",I$6),[1]!Data[[#All],[MASkod]:[Stav KL (se zjištěním/ bez zjištění)]],11,0),""),"zahájeno")=0,"",IF(IFERROR(VLOOKUP(CONCATENATE($A12,"-",I$6,"-1-0"),'[1]KTAdO CRR'!$A$4:$D$1000,4,0),"")="",IFERROR(VLOOKUP(CONCATENATE($A12,"-",I$6),[1]!Data[[#All],[MASkod]:[Stav KL (se zjištěním/ bez zjištění)]],11,0),""),"zahájeno"))</f>
        <v>bez zjištění</v>
      </c>
      <c r="J12" s="58">
        <f>IF(I12="zahájeno",IFERROR(VLOOKUP(CONCATENATE($A12,"-",I$6,"-1-0"),'[1]KTAdO CRR'!$A$4:$D$1000,4,0),""),IF(I12="","",IFERROR(VLOOKUP(CONCATENATE($A12,"-",I$6),[1]!Data[[#All],[MASkod]:[Stav KL (se zjištěním/ bez zjištění)]],4,0),"")))</f>
        <v>5</v>
      </c>
      <c r="K12" s="66" t="str">
        <f>IF(I12="","",IF(IFERROR(VLOOKUP(CONCATENATE($A12,"-",I$6),[1]!Data[[#All],[MASkod]:[JMPRO]],26,0),"")=0,"ANO",IFERROR(UPPER(LEFT(VLOOKUP(CONCATENATE($A12,"-",I$6),[1]!Data[[#All],[MASkod]:[JMPRO]],26,0),3)),"")))</f>
        <v>ANO</v>
      </c>
      <c r="L12" s="57" t="str">
        <f>IF(IF(IFERROR(VLOOKUP(CONCATENATE($A12,"-",L$6,"-1-0"),'[1]KTAdO CRR'!$A$4:$D$1000,4,0),"")="",IFERROR(VLOOKUP(CONCATENATE($A12,"-",L$6),[1]!Data[[#All],[MASkod]:[Stav KL (se zjištěním/ bez zjištění)]],11,0),""),"zahájeno")=0,"zahájheno",IF(IFERROR(VLOOKUP(CONCATENATE($A12,"-",L$6,"-1-0"),'[1]KTAdO CRR'!$A$4:$D$1000,4,0),"")="",IFERROR(VLOOKUP(CONCATENATE($A12,"-",L$6),[1]!Data[[#All],[MASkod]:[Stav KL (se zjištěním/ bez zjištění)]],11,0),""),"zahájeno"))</f>
        <v/>
      </c>
      <c r="M12" s="58" t="str">
        <f>IF(L12="zahájeno",IFERROR(VLOOKUP(CONCATENATE($A12,"-",L$6,"-1-0"),'[1]KTAdO CRR'!$A$4:$D$1000,4,0),""),IF(L12="","",IFERROR(VLOOKUP(CONCATENATE($A12,"-",L$6),[1]!Data[[#All],[MASkod]:[Stav KL (se zjištěním/ bez zjištění)]],4,0),"")))</f>
        <v/>
      </c>
      <c r="N12" s="66" t="str">
        <f>IF(L12="","",IF(IFERROR(VLOOKUP(CONCATENATE($A12,"-",L$6),[1]!Data[[#All],[MASkod]:[JMPRO]],26,0),"")=0,"ANO",IFERROR(UPPER(LEFT(VLOOKUP(CONCATENATE($A12,"-",L$6),[1]!Data[[#All],[MASkod]:[JMPRO]],26,0),3)),"")))</f>
        <v/>
      </c>
      <c r="O12" s="67" t="str">
        <f>IF(AND(I12="zásadní zjištění",K12="NE"),COUNTIFS('[1]AdO CRR'!D:D,'Stav administrace CLLD v IROP'!A12,'[1]AdO CRR'!A:A,'Stav administrace CLLD v IROP'!J12),IF(AND(L12="zásadní zjištění",N12="NE"),COUNTIFS('[1]AdO CRR'!D:D,'Stav administrace CLLD v IROP'!A12,'[1]AdO CRR'!A:A,'Stav administrace CLLD v IROP'!M12),""))</f>
        <v/>
      </c>
      <c r="P12" s="67" t="str">
        <f>IF(AND(I12="zásadní zjištění",K12="NE"),COUNTIFS('[1]AdO CRR'!D:D,'Stav administrace CLLD v IROP'!A12,'[1]AdO CRR'!A:A,'Stav administrace CLLD v IROP'!J12,'[1]AdO CRR'!Q:Q,"ANO"),IF(AND(L12="zásadní zjištění",N12="NE"),COUNTIFS('[1]AdO CRR'!D:D,'Stav administrace CLLD v IROP'!A12,'[1]AdO CRR'!A:A,'Stav administrace CLLD v IROP'!M12,'[1]AdO CRR'!Q:Q,"ANO"),""))</f>
        <v/>
      </c>
      <c r="Q12" s="65">
        <f>IF(COUNTIFS('[1]AdO CRR'!D:D,'Stav administrace CLLD v IROP'!A12)=0,"",COUNTIFS('[1]AdO CRR'!D:D,'Stav administrace CLLD v IROP'!A12))</f>
        <v>17</v>
      </c>
      <c r="R12" s="65">
        <f>IF(COUNTIFS('[1]AdO CRR'!D:D,'Stav administrace CLLD v IROP'!A12,'[1]AdO CRR'!Q:Q,"ANO")=0,"",COUNTIFS('[1]AdO CRR'!D:D,'Stav administrace CLLD v IROP'!A12,'[1]AdO CRR'!Q:Q,"ANO"))</f>
        <v>15</v>
      </c>
      <c r="S12" s="65">
        <f>IF(IFERROR(GETPIVOTDATA("Registrační číslo projektu",[1]KHspoj909s!$A$3,"strategie MAS",A12,"Kód a název stavu2","PP30+")+GETPIVOTDATA("Registrační číslo projektu",[1]KHspoj909s!$A$3,"strategie MAS",A12,"Kód a název stavu2","PP27+")+GETPIVOTDATA("Registrační číslo projektu",[1]KHspoj909s!$A$3,"strategie MAS",A12,"Kód a název stavu2","PP41+"),"")=0,"",IFERROR(GETPIVOTDATA("Registrační číslo projektu",[1]KHspoj909s!$A$3,"strategie MAS",A12,"Kód a název stavu2","PP30+")+GETPIVOTDATA("Registrační číslo projektu",[1]KHspoj909s!$A$3,"strategie MAS",A12,"Kód a název stavu2","PP27+")+GETPIVOTDATA("Registrační číslo projektu",[1]KHspoj909s!$A$3,"strategie MAS",A12,"Kód a název stavu2","PP41+"),""))</f>
        <v>15</v>
      </c>
      <c r="T12" s="65">
        <f>IF(IFERROR(GETPIVOTDATA("Registrační číslo projektu",[1]KHspoj909s!$A$3,"strategie MAS",A12,"Kód a název stavu2","PP30+")+GETPIVOTDATA("Registrační číslo projektu",[1]KHspoj909s!$A$3,"strategie MAS",A12,"Kód a název stavu2","PP41+"),"")=0,"",IFERROR(GETPIVOTDATA("Registrační číslo projektu",[1]KHspoj909s!$A$3,"strategie MAS",A12,"Kód a název stavu2","PP30+")+GETPIVOTDATA("Registrační číslo projektu",[1]KHspoj909s!$A$3,"strategie MAS",A12,"Kód a název stavu2","PP41+"),""))</f>
        <v>12</v>
      </c>
      <c r="U12" s="65">
        <f>IF(IFERROR(GETPIVOTDATA("Registrační číslo projektu",[1]KHspoj909s!$A$3,"strategie MAS",A12,"Kód a název stavu2","PP41+"),"")=0,"",IFERROR(GETPIVOTDATA("Registrační číslo projektu",[1]KHspoj909s!$A$3,"strategie MAS",A12,"Kód a název stavu2","PP41+"),""))</f>
        <v>7</v>
      </c>
      <c r="V12" s="68">
        <f>IFERROR(VLOOKUP(A12,[1]M975!$A$5:$B$184,2,0),0)/1000</f>
        <v>5497.48693</v>
      </c>
    </row>
    <row r="13" spans="1:22" x14ac:dyDescent="0.25">
      <c r="A13" s="61" t="s">
        <v>49</v>
      </c>
      <c r="B13" s="62" t="s">
        <v>50</v>
      </c>
      <c r="C13" s="63" t="s">
        <v>51</v>
      </c>
      <c r="D13" s="64" t="s">
        <v>35</v>
      </c>
      <c r="E13" s="64" t="s">
        <v>35</v>
      </c>
      <c r="F13" s="64" t="s">
        <v>35</v>
      </c>
      <c r="G13" s="65">
        <f>IF(SUM(COUNTIFS([1]!HH902HH[číslo IN],'Stav administrace CLLD v IROP'!A13,[1]!HH902HH[[Kód stavu výzvy ]],{"S42";"S5";"S6";"S7";"S8";"S9"}))=0,"",SUM(COUNTIFS([1]!HH902HH[číslo IN],'Stav administrace CLLD v IROP'!A13,[1]!HH902HH[[Kód stavu výzvy ]],{"S42";"S5";"S6";"S7";"S8";"S9"})))</f>
        <v>6</v>
      </c>
      <c r="H13" s="65">
        <f>IF(SUM(COUNTIFS([1]!HH902HH[číslo IN],'Stav administrace CLLD v IROP'!A13,[1]!HH902HH[[Kód stavu výzvy ]],{"S8";"S9"}))=0,"",SUM(COUNTIFS([1]!HH902HH[číslo IN],'Stav administrace CLLD v IROP'!A13,[1]!HH902HH[[Kód stavu výzvy ]],{"S8";"S9"})))</f>
        <v>6</v>
      </c>
      <c r="I13" s="57" t="str">
        <f>IF(IF(IFERROR(VLOOKUP(CONCATENATE($A13,"-",I$6,"-1-0"),'[1]KTAdO CRR'!$A$4:$D$1000,4,0),"")="",IFERROR(VLOOKUP(CONCATENATE($A13,"-",I$6),[1]!Data[[#All],[MASkod]:[Stav KL (se zjištěním/ bez zjištění)]],11,0),""),"zahájeno")=0,"",IF(IFERROR(VLOOKUP(CONCATENATE($A13,"-",I$6,"-1-0"),'[1]KTAdO CRR'!$A$4:$D$1000,4,0),"")="",IFERROR(VLOOKUP(CONCATENATE($A13,"-",I$6),[1]!Data[[#All],[MASkod]:[Stav KL (se zjištěním/ bez zjištění)]],11,0),""),"zahájeno"))</f>
        <v/>
      </c>
      <c r="J13" s="58" t="str">
        <f>IF(I13="zahájeno",IFERROR(VLOOKUP(CONCATENATE($A13,"-",I$6,"-1-0"),'[1]KTAdO CRR'!$A$4:$D$1000,4,0),""),IF(I13="","",IFERROR(VLOOKUP(CONCATENATE($A13,"-",I$6),[1]!Data[[#All],[MASkod]:[Stav KL (se zjištěním/ bez zjištění)]],4,0),"")))</f>
        <v/>
      </c>
      <c r="K13" s="66" t="str">
        <f>IF(I13="","",IF(IFERROR(VLOOKUP(CONCATENATE($A13,"-",I$6),[1]!Data[[#All],[MASkod]:[JMPRO]],26,0),"")=0,"ANO",IFERROR(UPPER(LEFT(VLOOKUP(CONCATENATE($A13,"-",I$6),[1]!Data[[#All],[MASkod]:[JMPRO]],26,0),3)),"")))</f>
        <v/>
      </c>
      <c r="L13" s="57" t="str">
        <f>IF(IF(IFERROR(VLOOKUP(CONCATENATE($A13,"-",L$6,"-1-0"),'[1]KTAdO CRR'!$A$4:$D$1000,4,0),"")="",IFERROR(VLOOKUP(CONCATENATE($A13,"-",L$6),[1]!Data[[#All],[MASkod]:[Stav KL (se zjištěním/ bez zjištění)]],11,0),""),"zahájeno")=0,"zahájheno",IF(IFERROR(VLOOKUP(CONCATENATE($A13,"-",L$6,"-1-0"),'[1]KTAdO CRR'!$A$4:$D$1000,4,0),"")="",IFERROR(VLOOKUP(CONCATENATE($A13,"-",L$6),[1]!Data[[#All],[MASkod]:[Stav KL (se zjištěním/ bez zjištění)]],11,0),""),"zahájeno"))</f>
        <v>se zjištěním</v>
      </c>
      <c r="M13" s="58">
        <f>IF(L13="zahájeno",IFERROR(VLOOKUP(CONCATENATE($A13,"-",L$6,"-1-0"),'[1]KTAdO CRR'!$A$4:$D$1000,4,0),""),IF(L13="","",IFERROR(VLOOKUP(CONCATENATE($A13,"-",L$6),[1]!Data[[#All],[MASkod]:[Stav KL (se zjištěním/ bez zjištění)]],4,0),"")))</f>
        <v>6</v>
      </c>
      <c r="N13" s="66" t="str">
        <f>IF(L13="","",IF(IFERROR(VLOOKUP(CONCATENATE($A13,"-",L$6),[1]!Data[[#All],[MASkod]:[JMPRO]],26,0),"")=0,"ANO",IFERROR(UPPER(LEFT(VLOOKUP(CONCATENATE($A13,"-",L$6),[1]!Data[[#All],[MASkod]:[JMPRO]],26,0),3)),"")))</f>
        <v>ANO</v>
      </c>
      <c r="O13" s="67" t="str">
        <f>IF(AND(I13="zásadní zjištění",K13="NE"),COUNTIFS('[1]AdO CRR'!D:D,'Stav administrace CLLD v IROP'!A13,'[1]AdO CRR'!A:A,'Stav administrace CLLD v IROP'!J13),IF(AND(L13="zásadní zjištění",N13="NE"),COUNTIFS('[1]AdO CRR'!D:D,'Stav administrace CLLD v IROP'!A13,'[1]AdO CRR'!A:A,'Stav administrace CLLD v IROP'!M13),""))</f>
        <v/>
      </c>
      <c r="P13" s="67" t="str">
        <f>IF(AND(I13="zásadní zjištění",K13="NE"),COUNTIFS('[1]AdO CRR'!D:D,'Stav administrace CLLD v IROP'!A13,'[1]AdO CRR'!A:A,'Stav administrace CLLD v IROP'!J13,'[1]AdO CRR'!Q:Q,"ANO"),IF(AND(L13="zásadní zjištění",N13="NE"),COUNTIFS('[1]AdO CRR'!D:D,'Stav administrace CLLD v IROP'!A13,'[1]AdO CRR'!A:A,'Stav administrace CLLD v IROP'!M13,'[1]AdO CRR'!Q:Q,"ANO"),""))</f>
        <v/>
      </c>
      <c r="Q13" s="65">
        <f>IF(COUNTIFS('[1]AdO CRR'!D:D,'Stav administrace CLLD v IROP'!A13)=0,"",COUNTIFS('[1]AdO CRR'!D:D,'Stav administrace CLLD v IROP'!A13))</f>
        <v>15</v>
      </c>
      <c r="R13" s="65">
        <f>IF(COUNTIFS('[1]AdO CRR'!D:D,'Stav administrace CLLD v IROP'!A13,'[1]AdO CRR'!Q:Q,"ANO")=0,"",COUNTIFS('[1]AdO CRR'!D:D,'Stav administrace CLLD v IROP'!A13,'[1]AdO CRR'!Q:Q,"ANO"))</f>
        <v>12</v>
      </c>
      <c r="S13" s="65">
        <f>IF(IFERROR(GETPIVOTDATA("Registrační číslo projektu",[1]KHspoj909s!$A$3,"strategie MAS",A13,"Kód a název stavu2","PP30+")+GETPIVOTDATA("Registrační číslo projektu",[1]KHspoj909s!$A$3,"strategie MAS",A13,"Kód a název stavu2","PP27+")+GETPIVOTDATA("Registrační číslo projektu",[1]KHspoj909s!$A$3,"strategie MAS",A13,"Kód a název stavu2","PP41+"),"")=0,"",IFERROR(GETPIVOTDATA("Registrační číslo projektu",[1]KHspoj909s!$A$3,"strategie MAS",A13,"Kód a název stavu2","PP30+")+GETPIVOTDATA("Registrační číslo projektu",[1]KHspoj909s!$A$3,"strategie MAS",A13,"Kód a název stavu2","PP27+")+GETPIVOTDATA("Registrační číslo projektu",[1]KHspoj909s!$A$3,"strategie MAS",A13,"Kód a název stavu2","PP41+"),""))</f>
        <v>12</v>
      </c>
      <c r="T13" s="65">
        <f>IF(IFERROR(GETPIVOTDATA("Registrační číslo projektu",[1]KHspoj909s!$A$3,"strategie MAS",A13,"Kód a název stavu2","PP30+")+GETPIVOTDATA("Registrační číslo projektu",[1]KHspoj909s!$A$3,"strategie MAS",A13,"Kód a název stavu2","PP41+"),"")=0,"",IFERROR(GETPIVOTDATA("Registrační číslo projektu",[1]KHspoj909s!$A$3,"strategie MAS",A13,"Kód a název stavu2","PP30+")+GETPIVOTDATA("Registrační číslo projektu",[1]KHspoj909s!$A$3,"strategie MAS",A13,"Kód a název stavu2","PP41+"),""))</f>
        <v>12</v>
      </c>
      <c r="U13" s="65">
        <f>IF(IFERROR(GETPIVOTDATA("Registrační číslo projektu",[1]KHspoj909s!$A$3,"strategie MAS",A13,"Kód a název stavu2","PP41+"),"")=0,"",IFERROR(GETPIVOTDATA("Registrační číslo projektu",[1]KHspoj909s!$A$3,"strategie MAS",A13,"Kód a název stavu2","PP41+"),""))</f>
        <v>9</v>
      </c>
      <c r="V13" s="68">
        <f>IFERROR(VLOOKUP(A13,[1]M975!$A$5:$B$184,2,0),0)/1000</f>
        <v>22088.343269999998</v>
      </c>
    </row>
    <row r="14" spans="1:22" x14ac:dyDescent="0.25">
      <c r="A14" s="61" t="s">
        <v>52</v>
      </c>
      <c r="B14" s="69" t="s">
        <v>53</v>
      </c>
      <c r="C14" s="63" t="s">
        <v>54</v>
      </c>
      <c r="D14" s="64" t="s">
        <v>35</v>
      </c>
      <c r="E14" s="64" t="s">
        <v>35</v>
      </c>
      <c r="F14" s="64" t="s">
        <v>35</v>
      </c>
      <c r="G14" s="65">
        <f>IF(SUM(COUNTIFS([1]!HH902HH[číslo IN],'Stav administrace CLLD v IROP'!A14,[1]!HH902HH[[Kód stavu výzvy ]],{"S42";"S5";"S6";"S7";"S8";"S9"}))=0,"",SUM(COUNTIFS([1]!HH902HH[číslo IN],'Stav administrace CLLD v IROP'!A14,[1]!HH902HH[[Kód stavu výzvy ]],{"S42";"S5";"S6";"S7";"S8";"S9"})))</f>
        <v>2</v>
      </c>
      <c r="H14" s="65">
        <f>IF(SUM(COUNTIFS([1]!HH902HH[číslo IN],'Stav administrace CLLD v IROP'!A14,[1]!HH902HH[[Kód stavu výzvy ]],{"S8";"S9"}))=0,"",SUM(COUNTIFS([1]!HH902HH[číslo IN],'Stav administrace CLLD v IROP'!A14,[1]!HH902HH[[Kód stavu výzvy ]],{"S8";"S9"})))</f>
        <v>2</v>
      </c>
      <c r="I14" s="57" t="str">
        <f>IF(IF(IFERROR(VLOOKUP(CONCATENATE($A14,"-",I$6,"-1-0"),'[1]KTAdO CRR'!$A$4:$D$1000,4,0),"")="",IFERROR(VLOOKUP(CONCATENATE($A14,"-",I$6),[1]!Data[[#All],[MASkod]:[Stav KL (se zjištěním/ bez zjištění)]],11,0),""),"zahájeno")=0,"",IF(IFERROR(VLOOKUP(CONCATENATE($A14,"-",I$6,"-1-0"),'[1]KTAdO CRR'!$A$4:$D$1000,4,0),"")="",IFERROR(VLOOKUP(CONCATENATE($A14,"-",I$6),[1]!Data[[#All],[MASkod]:[Stav KL (se zjištěním/ bez zjištění)]],11,0),""),"zahájeno"))</f>
        <v>se zjištěním</v>
      </c>
      <c r="J14" s="58">
        <f>IF(I14="zahájeno",IFERROR(VLOOKUP(CONCATENATE($A14,"-",I$6,"-1-0"),'[1]KTAdO CRR'!$A$4:$D$1000,4,0),""),IF(I14="","",IFERROR(VLOOKUP(CONCATENATE($A14,"-",I$6),[1]!Data[[#All],[MASkod]:[Stav KL (se zjištěním/ bez zjištění)]],4,0),"")))</f>
        <v>2</v>
      </c>
      <c r="K14" s="66" t="str">
        <f>IF(I14="","",IF(IFERROR(VLOOKUP(CONCATENATE($A14,"-",I$6),[1]!Data[[#All],[MASkod]:[JMPRO]],26,0),"")=0,"ANO",IFERROR(UPPER(LEFT(VLOOKUP(CONCATENATE($A14,"-",I$6),[1]!Data[[#All],[MASkod]:[JMPRO]],26,0),3)),"")))</f>
        <v>NE</v>
      </c>
      <c r="L14" s="57" t="str">
        <f>IF(IF(IFERROR(VLOOKUP(CONCATENATE($A14,"-",L$6,"-1-0"),'[1]KTAdO CRR'!$A$4:$D$1000,4,0),"")="",IFERROR(VLOOKUP(CONCATENATE($A14,"-",L$6),[1]!Data[[#All],[MASkod]:[Stav KL (se zjištěním/ bez zjištění)]],11,0),""),"zahájeno")=0,"zahájheno",IF(IFERROR(VLOOKUP(CONCATENATE($A14,"-",L$6,"-1-0"),'[1]KTAdO CRR'!$A$4:$D$1000,4,0),"")="",IFERROR(VLOOKUP(CONCATENATE($A14,"-",L$6),[1]!Data[[#All],[MASkod]:[Stav KL (se zjištěním/ bez zjištění)]],11,0),""),"zahájeno"))</f>
        <v/>
      </c>
      <c r="M14" s="58" t="str">
        <f>IF(L14="zahájeno",IFERROR(VLOOKUP(CONCATENATE($A14,"-",L$6,"-1-0"),'[1]KTAdO CRR'!$A$4:$D$1000,4,0),""),IF(L14="","",IFERROR(VLOOKUP(CONCATENATE($A14,"-",L$6),[1]!Data[[#All],[MASkod]:[Stav KL (se zjištěním/ bez zjištění)]],4,0),"")))</f>
        <v/>
      </c>
      <c r="N14" s="66" t="str">
        <f>IF(L14="","",IF(IFERROR(VLOOKUP(CONCATENATE($A14,"-",L$6),[1]!Data[[#All],[MASkod]:[JMPRO]],26,0),"")=0,"ANO",IFERROR(UPPER(LEFT(VLOOKUP(CONCATENATE($A14,"-",L$6),[1]!Data[[#All],[MASkod]:[JMPRO]],26,0),3)),"")))</f>
        <v/>
      </c>
      <c r="O14" s="67" t="str">
        <f>IF(AND(I14="zásadní zjištění",K14="NE"),COUNTIFS('[1]AdO CRR'!D:D,'Stav administrace CLLD v IROP'!A14,'[1]AdO CRR'!A:A,'Stav administrace CLLD v IROP'!J14),IF(AND(L14="zásadní zjištění",N14="NE"),COUNTIFS('[1]AdO CRR'!D:D,'Stav administrace CLLD v IROP'!A14,'[1]AdO CRR'!A:A,'Stav administrace CLLD v IROP'!M14),""))</f>
        <v/>
      </c>
      <c r="P14" s="67" t="str">
        <f>IF(AND(I14="zásadní zjištění",K14="NE"),COUNTIFS('[1]AdO CRR'!D:D,'Stav administrace CLLD v IROP'!A14,'[1]AdO CRR'!A:A,'Stav administrace CLLD v IROP'!J14,'[1]AdO CRR'!Q:Q,"ANO"),IF(AND(L14="zásadní zjištění",N14="NE"),COUNTIFS('[1]AdO CRR'!D:D,'Stav administrace CLLD v IROP'!A14,'[1]AdO CRR'!A:A,'Stav administrace CLLD v IROP'!M14,'[1]AdO CRR'!Q:Q,"ANO"),""))</f>
        <v/>
      </c>
      <c r="Q14" s="65">
        <f>IF(COUNTIFS('[1]AdO CRR'!D:D,'Stav administrace CLLD v IROP'!A14)=0,"",COUNTIFS('[1]AdO CRR'!D:D,'Stav administrace CLLD v IROP'!A14))</f>
        <v>8</v>
      </c>
      <c r="R14" s="65" t="str">
        <f>IF(COUNTIFS('[1]AdO CRR'!D:D,'Stav administrace CLLD v IROP'!A14,'[1]AdO CRR'!Q:Q,"ANO")=0,"",COUNTIFS('[1]AdO CRR'!D:D,'Stav administrace CLLD v IROP'!A14,'[1]AdO CRR'!Q:Q,"ANO"))</f>
        <v/>
      </c>
      <c r="S14" s="65" t="str">
        <f>IF(IFERROR(GETPIVOTDATA("Registrační číslo projektu",[1]KHspoj909s!$A$3,"strategie MAS",A14,"Kód a název stavu2","PP30+")+GETPIVOTDATA("Registrační číslo projektu",[1]KHspoj909s!$A$3,"strategie MAS",A14,"Kód a název stavu2","PP27+")+GETPIVOTDATA("Registrační číslo projektu",[1]KHspoj909s!$A$3,"strategie MAS",A14,"Kód a název stavu2","PP41+"),"")=0,"",IFERROR(GETPIVOTDATA("Registrační číslo projektu",[1]KHspoj909s!$A$3,"strategie MAS",A14,"Kód a název stavu2","PP30+")+GETPIVOTDATA("Registrační číslo projektu",[1]KHspoj909s!$A$3,"strategie MAS",A14,"Kód a název stavu2","PP27+")+GETPIVOTDATA("Registrační číslo projektu",[1]KHspoj909s!$A$3,"strategie MAS",A14,"Kód a název stavu2","PP41+"),""))</f>
        <v/>
      </c>
      <c r="T14" s="65" t="str">
        <f>IF(IFERROR(GETPIVOTDATA("Registrační číslo projektu",[1]KHspoj909s!$A$3,"strategie MAS",A14,"Kód a název stavu2","PP30+")+GETPIVOTDATA("Registrační číslo projektu",[1]KHspoj909s!$A$3,"strategie MAS",A14,"Kód a název stavu2","PP41+"),"")=0,"",IFERROR(GETPIVOTDATA("Registrační číslo projektu",[1]KHspoj909s!$A$3,"strategie MAS",A14,"Kód a název stavu2","PP30+")+GETPIVOTDATA("Registrační číslo projektu",[1]KHspoj909s!$A$3,"strategie MAS",A14,"Kód a název stavu2","PP41+"),""))</f>
        <v/>
      </c>
      <c r="U14" s="65" t="str">
        <f>IF(IFERROR(GETPIVOTDATA("Registrační číslo projektu",[1]KHspoj909s!$A$3,"strategie MAS",A14,"Kód a název stavu2","PP41+"),"")=0,"",IFERROR(GETPIVOTDATA("Registrační číslo projektu",[1]KHspoj909s!$A$3,"strategie MAS",A14,"Kód a název stavu2","PP41+"),""))</f>
        <v/>
      </c>
      <c r="V14" s="68">
        <f>IFERROR(VLOOKUP(A14,[1]M975!$A$5:$B$184,2,0),0)/1000</f>
        <v>0</v>
      </c>
    </row>
    <row r="15" spans="1:22" x14ac:dyDescent="0.25">
      <c r="A15" s="61" t="s">
        <v>55</v>
      </c>
      <c r="B15" s="62" t="s">
        <v>56</v>
      </c>
      <c r="C15" s="63" t="s">
        <v>34</v>
      </c>
      <c r="D15" s="64" t="s">
        <v>35</v>
      </c>
      <c r="E15" s="64" t="s">
        <v>35</v>
      </c>
      <c r="F15" s="64" t="s">
        <v>35</v>
      </c>
      <c r="G15" s="65">
        <f>IF(SUM(COUNTIFS([1]!HH902HH[číslo IN],'Stav administrace CLLD v IROP'!A15,[1]!HH902HH[[Kód stavu výzvy ]],{"S42";"S5";"S6";"S7";"S8";"S9"}))=0,"",SUM(COUNTIFS([1]!HH902HH[číslo IN],'Stav administrace CLLD v IROP'!A15,[1]!HH902HH[[Kód stavu výzvy ]],{"S42";"S5";"S6";"S7";"S8";"S9"})))</f>
        <v>4</v>
      </c>
      <c r="H15" s="65">
        <f>IF(SUM(COUNTIFS([1]!HH902HH[číslo IN],'Stav administrace CLLD v IROP'!A15,[1]!HH902HH[[Kód stavu výzvy ]],{"S8";"S9"}))=0,"",SUM(COUNTIFS([1]!HH902HH[číslo IN],'Stav administrace CLLD v IROP'!A15,[1]!HH902HH[[Kód stavu výzvy ]],{"S8";"S9"})))</f>
        <v>4</v>
      </c>
      <c r="I15" s="57" t="str">
        <f>IF(IF(IFERROR(VLOOKUP(CONCATENATE($A15,"-",I$6,"-1-0"),'[1]KTAdO CRR'!$A$4:$D$1000,4,0),"")="",IFERROR(VLOOKUP(CONCATENATE($A15,"-",I$6),[1]!Data[[#All],[MASkod]:[Stav KL (se zjištěním/ bez zjištění)]],11,0),""),"zahájeno")=0,"",IF(IFERROR(VLOOKUP(CONCATENATE($A15,"-",I$6,"-1-0"),'[1]KTAdO CRR'!$A$4:$D$1000,4,0),"")="",IFERROR(VLOOKUP(CONCATENATE($A15,"-",I$6),[1]!Data[[#All],[MASkod]:[Stav KL (se zjištěním/ bez zjištění)]],11,0),""),"zahájeno"))</f>
        <v>se zjištěním</v>
      </c>
      <c r="J15" s="58">
        <f>IF(I15="zahájeno",IFERROR(VLOOKUP(CONCATENATE($A15,"-",I$6,"-1-0"),'[1]KTAdO CRR'!$A$4:$D$1000,4,0),""),IF(I15="","",IFERROR(VLOOKUP(CONCATENATE($A15,"-",I$6),[1]!Data[[#All],[MASkod]:[Stav KL (se zjištěním/ bez zjištění)]],4,0),"")))</f>
        <v>4</v>
      </c>
      <c r="K15" s="66" t="str">
        <f>IF(I15="","",IF(IFERROR(VLOOKUP(CONCATENATE($A15,"-",I$6),[1]!Data[[#All],[MASkod]:[JMPRO]],26,0),"")=0,"ANO",IFERROR(UPPER(LEFT(VLOOKUP(CONCATENATE($A15,"-",I$6),[1]!Data[[#All],[MASkod]:[JMPRO]],26,0),3)),"")))</f>
        <v>ANO</v>
      </c>
      <c r="L15" s="57" t="str">
        <f>IF(IF(IFERROR(VLOOKUP(CONCATENATE($A15,"-",L$6,"-1-0"),'[1]KTAdO CRR'!$A$4:$D$1000,4,0),"")="",IFERROR(VLOOKUP(CONCATENATE($A15,"-",L$6),[1]!Data[[#All],[MASkod]:[Stav KL (se zjištěním/ bez zjištění)]],11,0),""),"zahájeno")=0,"zahájheno",IF(IFERROR(VLOOKUP(CONCATENATE($A15,"-",L$6,"-1-0"),'[1]KTAdO CRR'!$A$4:$D$1000,4,0),"")="",IFERROR(VLOOKUP(CONCATENATE($A15,"-",L$6),[1]!Data[[#All],[MASkod]:[Stav KL (se zjištěním/ bez zjištění)]],11,0),""),"zahájeno"))</f>
        <v/>
      </c>
      <c r="M15" s="58" t="str">
        <f>IF(L15="zahájeno",IFERROR(VLOOKUP(CONCATENATE($A15,"-",L$6,"-1-0"),'[1]KTAdO CRR'!$A$4:$D$1000,4,0),""),IF(L15="","",IFERROR(VLOOKUP(CONCATENATE($A15,"-",L$6),[1]!Data[[#All],[MASkod]:[Stav KL (se zjištěním/ bez zjištění)]],4,0),"")))</f>
        <v/>
      </c>
      <c r="N15" s="66" t="str">
        <f>IF(L15="","",IF(IFERROR(VLOOKUP(CONCATENATE($A15,"-",L$6),[1]!Data[[#All],[MASkod]:[JMPRO]],26,0),"")=0,"ANO",IFERROR(UPPER(LEFT(VLOOKUP(CONCATENATE($A15,"-",L$6),[1]!Data[[#All],[MASkod]:[JMPRO]],26,0),3)),"")))</f>
        <v/>
      </c>
      <c r="O15" s="67" t="str">
        <f>IF(AND(I15="zásadní zjištění",K15="NE"),COUNTIFS('[1]AdO CRR'!D:D,'Stav administrace CLLD v IROP'!A15,'[1]AdO CRR'!A:A,'Stav administrace CLLD v IROP'!J15),IF(AND(L15="zásadní zjištění",N15="NE"),COUNTIFS('[1]AdO CRR'!D:D,'Stav administrace CLLD v IROP'!A15,'[1]AdO CRR'!A:A,'Stav administrace CLLD v IROP'!M15),""))</f>
        <v/>
      </c>
      <c r="P15" s="67" t="str">
        <f>IF(AND(I15="zásadní zjištění",K15="NE"),COUNTIFS('[1]AdO CRR'!D:D,'Stav administrace CLLD v IROP'!A15,'[1]AdO CRR'!A:A,'Stav administrace CLLD v IROP'!J15,'[1]AdO CRR'!Q:Q,"ANO"),IF(AND(L15="zásadní zjištění",N15="NE"),COUNTIFS('[1]AdO CRR'!D:D,'Stav administrace CLLD v IROP'!A15,'[1]AdO CRR'!A:A,'Stav administrace CLLD v IROP'!M15,'[1]AdO CRR'!Q:Q,"ANO"),""))</f>
        <v/>
      </c>
      <c r="Q15" s="65">
        <f>IF(COUNTIFS('[1]AdO CRR'!D:D,'Stav administrace CLLD v IROP'!A15)=0,"",COUNTIFS('[1]AdO CRR'!D:D,'Stav administrace CLLD v IROP'!A15))</f>
        <v>11</v>
      </c>
      <c r="R15" s="65">
        <f>IF(COUNTIFS('[1]AdO CRR'!D:D,'Stav administrace CLLD v IROP'!A15,'[1]AdO CRR'!Q:Q,"ANO")=0,"",COUNTIFS('[1]AdO CRR'!D:D,'Stav administrace CLLD v IROP'!A15,'[1]AdO CRR'!Q:Q,"ANO"))</f>
        <v>8</v>
      </c>
      <c r="S15" s="65">
        <f>IF(IFERROR(GETPIVOTDATA("Registrační číslo projektu",[1]KHspoj909s!$A$3,"strategie MAS",A15,"Kód a název stavu2","PP30+")+GETPIVOTDATA("Registrační číslo projektu",[1]KHspoj909s!$A$3,"strategie MAS",A15,"Kód a název stavu2","PP27+")+GETPIVOTDATA("Registrační číslo projektu",[1]KHspoj909s!$A$3,"strategie MAS",A15,"Kód a název stavu2","PP41+"),"")=0,"",IFERROR(GETPIVOTDATA("Registrační číslo projektu",[1]KHspoj909s!$A$3,"strategie MAS",A15,"Kód a název stavu2","PP30+")+GETPIVOTDATA("Registrační číslo projektu",[1]KHspoj909s!$A$3,"strategie MAS",A15,"Kód a název stavu2","PP27+")+GETPIVOTDATA("Registrační číslo projektu",[1]KHspoj909s!$A$3,"strategie MAS",A15,"Kód a název stavu2","PP41+"),""))</f>
        <v>7</v>
      </c>
      <c r="T15" s="65">
        <f>IF(IFERROR(GETPIVOTDATA("Registrační číslo projektu",[1]KHspoj909s!$A$3,"strategie MAS",A15,"Kód a název stavu2","PP30+")+GETPIVOTDATA("Registrační číslo projektu",[1]KHspoj909s!$A$3,"strategie MAS",A15,"Kód a název stavu2","PP41+"),"")=0,"",IFERROR(GETPIVOTDATA("Registrační číslo projektu",[1]KHspoj909s!$A$3,"strategie MAS",A15,"Kód a název stavu2","PP30+")+GETPIVOTDATA("Registrační číslo projektu",[1]KHspoj909s!$A$3,"strategie MAS",A15,"Kód a název stavu2","PP41+"),""))</f>
        <v>7</v>
      </c>
      <c r="U15" s="65">
        <f>IF(IFERROR(GETPIVOTDATA("Registrační číslo projektu",[1]KHspoj909s!$A$3,"strategie MAS",A15,"Kód a název stavu2","PP41+"),"")=0,"",IFERROR(GETPIVOTDATA("Registrační číslo projektu",[1]KHspoj909s!$A$3,"strategie MAS",A15,"Kód a název stavu2","PP41+"),""))</f>
        <v>6</v>
      </c>
      <c r="V15" s="68">
        <f>IFERROR(VLOOKUP(A15,[1]M975!$A$5:$B$184,2,0),0)/1000</f>
        <v>5566.7680700000001</v>
      </c>
    </row>
    <row r="16" spans="1:22" x14ac:dyDescent="0.25">
      <c r="A16" s="61" t="s">
        <v>57</v>
      </c>
      <c r="B16" s="62" t="s">
        <v>58</v>
      </c>
      <c r="C16" s="70" t="s">
        <v>51</v>
      </c>
      <c r="D16" s="64" t="s">
        <v>35</v>
      </c>
      <c r="E16" s="64" t="s">
        <v>35</v>
      </c>
      <c r="F16" s="64" t="s">
        <v>35</v>
      </c>
      <c r="G16" s="65">
        <f>IF(SUM(COUNTIFS([1]!HH902HH[číslo IN],'Stav administrace CLLD v IROP'!A16,[1]!HH902HH[[Kód stavu výzvy ]],{"S42";"S5";"S6";"S7";"S8";"S9"}))=0,"",SUM(COUNTIFS([1]!HH902HH[číslo IN],'Stav administrace CLLD v IROP'!A16,[1]!HH902HH[[Kód stavu výzvy ]],{"S42";"S5";"S6";"S7";"S8";"S9"})))</f>
        <v>16</v>
      </c>
      <c r="H16" s="65">
        <f>IF(SUM(COUNTIFS([1]!HH902HH[číslo IN],'Stav administrace CLLD v IROP'!A16,[1]!HH902HH[[Kód stavu výzvy ]],{"S8";"S9"}))=0,"",SUM(COUNTIFS([1]!HH902HH[číslo IN],'Stav administrace CLLD v IROP'!A16,[1]!HH902HH[[Kód stavu výzvy ]],{"S8";"S9"})))</f>
        <v>13</v>
      </c>
      <c r="I16" s="57" t="str">
        <f>IF(IF(IFERROR(VLOOKUP(CONCATENATE($A16,"-",I$6,"-1-0"),'[1]KTAdO CRR'!$A$4:$D$1000,4,0),"")="",IFERROR(VLOOKUP(CONCATENATE($A16,"-",I$6),[1]!Data[[#All],[MASkod]:[Stav KL (se zjištěním/ bez zjištění)]],11,0),""),"zahájeno")=0,"",IF(IFERROR(VLOOKUP(CONCATENATE($A16,"-",I$6,"-1-0"),'[1]KTAdO CRR'!$A$4:$D$1000,4,0),"")="",IFERROR(VLOOKUP(CONCATENATE($A16,"-",I$6),[1]!Data[[#All],[MASkod]:[Stav KL (se zjištěním/ bez zjištění)]],11,0),""),"zahájeno"))</f>
        <v>zásadní zjištění</v>
      </c>
      <c r="J16" s="58">
        <f>IF(I16="zahájeno",IFERROR(VLOOKUP(CONCATENATE($A16,"-",I$6,"-1-0"),'[1]KTAdO CRR'!$A$4:$D$1000,4,0),""),IF(I16="","",IFERROR(VLOOKUP(CONCATENATE($A16,"-",I$6),[1]!Data[[#All],[MASkod]:[Stav KL (se zjištěním/ bez zjištění)]],4,0),"")))</f>
        <v>5</v>
      </c>
      <c r="K16" s="66" t="str">
        <f>IF(I16="","",IF(IFERROR(VLOOKUP(CONCATENATE($A16,"-",I$6),[1]!Data[[#All],[MASkod]:[JMPRO]],26,0),"")=0,"ANO",IFERROR(UPPER(LEFT(VLOOKUP(CONCATENATE($A16,"-",I$6),[1]!Data[[#All],[MASkod]:[JMPRO]],26,0),3)),"")))</f>
        <v>ANO</v>
      </c>
      <c r="L16" s="57" t="str">
        <f>IF(IF(IFERROR(VLOOKUP(CONCATENATE($A16,"-",L$6,"-1-0"),'[1]KTAdO CRR'!$A$4:$D$1000,4,0),"")="",IFERROR(VLOOKUP(CONCATENATE($A16,"-",L$6),[1]!Data[[#All],[MASkod]:[Stav KL (se zjištěním/ bez zjištění)]],11,0),""),"zahájeno")=0,"zahájheno",IF(IFERROR(VLOOKUP(CONCATENATE($A16,"-",L$6,"-1-0"),'[1]KTAdO CRR'!$A$4:$D$1000,4,0),"")="",IFERROR(VLOOKUP(CONCATENATE($A16,"-",L$6),[1]!Data[[#All],[MASkod]:[Stav KL (se zjištěním/ bez zjištění)]],11,0),""),"zahájeno"))</f>
        <v/>
      </c>
      <c r="M16" s="58" t="str">
        <f>IF(L16="zahájeno",IFERROR(VLOOKUP(CONCATENATE($A16,"-",L$6,"-1-0"),'[1]KTAdO CRR'!$A$4:$D$1000,4,0),""),IF(L16="","",IFERROR(VLOOKUP(CONCATENATE($A16,"-",L$6),[1]!Data[[#All],[MASkod]:[Stav KL (se zjištěním/ bez zjištění)]],4,0),"")))</f>
        <v/>
      </c>
      <c r="N16" s="66" t="str">
        <f>IF(L16="","",IF(IFERROR(VLOOKUP(CONCATENATE($A16,"-",L$6),[1]!Data[[#All],[MASkod]:[JMPRO]],26,0),"")=0,"ANO",IFERROR(UPPER(LEFT(VLOOKUP(CONCATENATE($A16,"-",L$6),[1]!Data[[#All],[MASkod]:[JMPRO]],26,0),3)),"")))</f>
        <v/>
      </c>
      <c r="O16" s="67" t="str">
        <f>IF(AND(I16="zásadní zjištění",K16="NE"),COUNTIFS('[1]AdO CRR'!D:D,'Stav administrace CLLD v IROP'!A16,'[1]AdO CRR'!A:A,'Stav administrace CLLD v IROP'!J16),IF(AND(L16="zásadní zjištění",N16="NE"),COUNTIFS('[1]AdO CRR'!D:D,'Stav administrace CLLD v IROP'!A16,'[1]AdO CRR'!A:A,'Stav administrace CLLD v IROP'!M16),""))</f>
        <v/>
      </c>
      <c r="P16" s="67" t="str">
        <f>IF(AND(I16="zásadní zjištění",K16="NE"),COUNTIFS('[1]AdO CRR'!D:D,'Stav administrace CLLD v IROP'!A16,'[1]AdO CRR'!A:A,'Stav administrace CLLD v IROP'!J16,'[1]AdO CRR'!Q:Q,"ANO"),IF(AND(L16="zásadní zjištění",N16="NE"),COUNTIFS('[1]AdO CRR'!D:D,'Stav administrace CLLD v IROP'!A16,'[1]AdO CRR'!A:A,'Stav administrace CLLD v IROP'!M16,'[1]AdO CRR'!Q:Q,"ANO"),""))</f>
        <v/>
      </c>
      <c r="Q16" s="65">
        <f>IF(COUNTIFS('[1]AdO CRR'!D:D,'Stav administrace CLLD v IROP'!A16)=0,"",COUNTIFS('[1]AdO CRR'!D:D,'Stav administrace CLLD v IROP'!A16))</f>
        <v>13</v>
      </c>
      <c r="R16" s="65">
        <f>IF(COUNTIFS('[1]AdO CRR'!D:D,'Stav administrace CLLD v IROP'!A16,'[1]AdO CRR'!Q:Q,"ANO")=0,"",COUNTIFS('[1]AdO CRR'!D:D,'Stav administrace CLLD v IROP'!A16,'[1]AdO CRR'!Q:Q,"ANO"))</f>
        <v>11</v>
      </c>
      <c r="S16" s="65">
        <f>IF(IFERROR(GETPIVOTDATA("Registrační číslo projektu",[1]KHspoj909s!$A$3,"strategie MAS",A16,"Kód a název stavu2","PP30+")+GETPIVOTDATA("Registrační číslo projektu",[1]KHspoj909s!$A$3,"strategie MAS",A16,"Kód a název stavu2","PP27+")+GETPIVOTDATA("Registrační číslo projektu",[1]KHspoj909s!$A$3,"strategie MAS",A16,"Kód a název stavu2","PP41+"),"")=0,"",IFERROR(GETPIVOTDATA("Registrační číslo projektu",[1]KHspoj909s!$A$3,"strategie MAS",A16,"Kód a název stavu2","PP30+")+GETPIVOTDATA("Registrační číslo projektu",[1]KHspoj909s!$A$3,"strategie MAS",A16,"Kód a název stavu2","PP27+")+GETPIVOTDATA("Registrační číslo projektu",[1]KHspoj909s!$A$3,"strategie MAS",A16,"Kód a název stavu2","PP41+"),""))</f>
        <v>11</v>
      </c>
      <c r="T16" s="65">
        <f>IF(IFERROR(GETPIVOTDATA("Registrační číslo projektu",[1]KHspoj909s!$A$3,"strategie MAS",A16,"Kód a název stavu2","PP30+")+GETPIVOTDATA("Registrační číslo projektu",[1]KHspoj909s!$A$3,"strategie MAS",A16,"Kód a název stavu2","PP41+"),"")=0,"",IFERROR(GETPIVOTDATA("Registrační číslo projektu",[1]KHspoj909s!$A$3,"strategie MAS",A16,"Kód a název stavu2","PP30+")+GETPIVOTDATA("Registrační číslo projektu",[1]KHspoj909s!$A$3,"strategie MAS",A16,"Kód a název stavu2","PP41+"),""))</f>
        <v>11</v>
      </c>
      <c r="U16" s="65">
        <f>IF(IFERROR(GETPIVOTDATA("Registrační číslo projektu",[1]KHspoj909s!$A$3,"strategie MAS",A16,"Kód a název stavu2","PP41+"),"")=0,"",IFERROR(GETPIVOTDATA("Registrační číslo projektu",[1]KHspoj909s!$A$3,"strategie MAS",A16,"Kód a název stavu2","PP41+"),""))</f>
        <v>7</v>
      </c>
      <c r="V16" s="68">
        <f>IFERROR(VLOOKUP(A16,[1]M975!$A$5:$B$184,2,0),0)/1000</f>
        <v>7576.5203200000005</v>
      </c>
    </row>
    <row r="17" spans="1:22" x14ac:dyDescent="0.25">
      <c r="A17" s="61" t="s">
        <v>59</v>
      </c>
      <c r="B17" s="62" t="s">
        <v>60</v>
      </c>
      <c r="C17" s="63" t="s">
        <v>40</v>
      </c>
      <c r="D17" s="64" t="s">
        <v>35</v>
      </c>
      <c r="E17" s="64" t="s">
        <v>35</v>
      </c>
      <c r="F17" s="64" t="s">
        <v>35</v>
      </c>
      <c r="G17" s="65">
        <f>IF(SUM(COUNTIFS([1]!HH902HH[číslo IN],'Stav administrace CLLD v IROP'!A17,[1]!HH902HH[[Kód stavu výzvy ]],{"S42";"S5";"S6";"S7";"S8";"S9"}))=0,"",SUM(COUNTIFS([1]!HH902HH[číslo IN],'Stav administrace CLLD v IROP'!A17,[1]!HH902HH[[Kód stavu výzvy ]],{"S42";"S5";"S6";"S7";"S8";"S9"})))</f>
        <v>7</v>
      </c>
      <c r="H17" s="65">
        <f>IF(SUM(COUNTIFS([1]!HH902HH[číslo IN],'Stav administrace CLLD v IROP'!A17,[1]!HH902HH[[Kód stavu výzvy ]],{"S8";"S9"}))=0,"",SUM(COUNTIFS([1]!HH902HH[číslo IN],'Stav administrace CLLD v IROP'!A17,[1]!HH902HH[[Kód stavu výzvy ]],{"S8";"S9"})))</f>
        <v>7</v>
      </c>
      <c r="I17" s="57" t="str">
        <f>IF(IF(IFERROR(VLOOKUP(CONCATENATE($A17,"-",I$6,"-1-0"),'[1]KTAdO CRR'!$A$4:$D$1000,4,0),"")="",IFERROR(VLOOKUP(CONCATENATE($A17,"-",I$6),[1]!Data[[#All],[MASkod]:[Stav KL (se zjištěním/ bez zjištění)]],11,0),""),"zahájeno")=0,"",IF(IFERROR(VLOOKUP(CONCATENATE($A17,"-",I$6,"-1-0"),'[1]KTAdO CRR'!$A$4:$D$1000,4,0),"")="",IFERROR(VLOOKUP(CONCATENATE($A17,"-",I$6),[1]!Data[[#All],[MASkod]:[Stav KL (se zjištěním/ bez zjištění)]],11,0),""),"zahájeno"))</f>
        <v>bez zjištění</v>
      </c>
      <c r="J17" s="58">
        <f>IF(I17="zahájeno",IFERROR(VLOOKUP(CONCATENATE($A17,"-",I$6,"-1-0"),'[1]KTAdO CRR'!$A$4:$D$1000,4,0),""),IF(I17="","",IFERROR(VLOOKUP(CONCATENATE($A17,"-",I$6),[1]!Data[[#All],[MASkod]:[Stav KL (se zjištěním/ bez zjištění)]],4,0),"")))</f>
        <v>5</v>
      </c>
      <c r="K17" s="66" t="str">
        <f>IF(I17="","",IF(IFERROR(VLOOKUP(CONCATENATE($A17,"-",I$6),[1]!Data[[#All],[MASkod]:[JMPRO]],26,0),"")=0,"ANO",IFERROR(UPPER(LEFT(VLOOKUP(CONCATENATE($A17,"-",I$6),[1]!Data[[#All],[MASkod]:[JMPRO]],26,0),3)),"")))</f>
        <v>ANO</v>
      </c>
      <c r="L17" s="57" t="str">
        <f>IF(IF(IFERROR(VLOOKUP(CONCATENATE($A17,"-",L$6,"-1-0"),'[1]KTAdO CRR'!$A$4:$D$1000,4,0),"")="",IFERROR(VLOOKUP(CONCATENATE($A17,"-",L$6),[1]!Data[[#All],[MASkod]:[Stav KL (se zjištěním/ bez zjištění)]],11,0),""),"zahájeno")=0,"zahájheno",IF(IFERROR(VLOOKUP(CONCATENATE($A17,"-",L$6,"-1-0"),'[1]KTAdO CRR'!$A$4:$D$1000,4,0),"")="",IFERROR(VLOOKUP(CONCATENATE($A17,"-",L$6),[1]!Data[[#All],[MASkod]:[Stav KL (se zjištěním/ bez zjištění)]],11,0),""),"zahájeno"))</f>
        <v/>
      </c>
      <c r="M17" s="58" t="str">
        <f>IF(L17="zahájeno",IFERROR(VLOOKUP(CONCATENATE($A17,"-",L$6,"-1-0"),'[1]KTAdO CRR'!$A$4:$D$1000,4,0),""),IF(L17="","",IFERROR(VLOOKUP(CONCATENATE($A17,"-",L$6),[1]!Data[[#All],[MASkod]:[Stav KL (se zjištěním/ bez zjištění)]],4,0),"")))</f>
        <v/>
      </c>
      <c r="N17" s="66" t="str">
        <f>IF(L17="","",IF(IFERROR(VLOOKUP(CONCATENATE($A17,"-",L$6),[1]!Data[[#All],[MASkod]:[JMPRO]],26,0),"")=0,"ANO",IFERROR(UPPER(LEFT(VLOOKUP(CONCATENATE($A17,"-",L$6),[1]!Data[[#All],[MASkod]:[JMPRO]],26,0),3)),"")))</f>
        <v/>
      </c>
      <c r="O17" s="67" t="str">
        <f>IF(AND(I17="zásadní zjištění",K17="NE"),COUNTIFS('[1]AdO CRR'!D:D,'Stav administrace CLLD v IROP'!A17,'[1]AdO CRR'!A:A,'Stav administrace CLLD v IROP'!J17),IF(AND(L17="zásadní zjištění",N17="NE"),COUNTIFS('[1]AdO CRR'!D:D,'Stav administrace CLLD v IROP'!A17,'[1]AdO CRR'!A:A,'Stav administrace CLLD v IROP'!M17),""))</f>
        <v/>
      </c>
      <c r="P17" s="67" t="str">
        <f>IF(AND(I17="zásadní zjištění",K17="NE"),COUNTIFS('[1]AdO CRR'!D:D,'Stav administrace CLLD v IROP'!A17,'[1]AdO CRR'!A:A,'Stav administrace CLLD v IROP'!J17,'[1]AdO CRR'!Q:Q,"ANO"),IF(AND(L17="zásadní zjištění",N17="NE"),COUNTIFS('[1]AdO CRR'!D:D,'Stav administrace CLLD v IROP'!A17,'[1]AdO CRR'!A:A,'Stav administrace CLLD v IROP'!M17,'[1]AdO CRR'!Q:Q,"ANO"),""))</f>
        <v/>
      </c>
      <c r="Q17" s="65">
        <f>IF(COUNTIFS('[1]AdO CRR'!D:D,'Stav administrace CLLD v IROP'!A17)=0,"",COUNTIFS('[1]AdO CRR'!D:D,'Stav administrace CLLD v IROP'!A17))</f>
        <v>11</v>
      </c>
      <c r="R17" s="65">
        <f>IF(COUNTIFS('[1]AdO CRR'!D:D,'Stav administrace CLLD v IROP'!A17,'[1]AdO CRR'!Q:Q,"ANO")=0,"",COUNTIFS('[1]AdO CRR'!D:D,'Stav administrace CLLD v IROP'!A17,'[1]AdO CRR'!Q:Q,"ANO"))</f>
        <v>9</v>
      </c>
      <c r="S17" s="65">
        <f>IF(IFERROR(GETPIVOTDATA("Registrační číslo projektu",[1]KHspoj909s!$A$3,"strategie MAS",A17,"Kód a název stavu2","PP30+")+GETPIVOTDATA("Registrační číslo projektu",[1]KHspoj909s!$A$3,"strategie MAS",A17,"Kód a název stavu2","PP27+")+GETPIVOTDATA("Registrační číslo projektu",[1]KHspoj909s!$A$3,"strategie MAS",A17,"Kód a název stavu2","PP41+"),"")=0,"",IFERROR(GETPIVOTDATA("Registrační číslo projektu",[1]KHspoj909s!$A$3,"strategie MAS",A17,"Kód a název stavu2","PP30+")+GETPIVOTDATA("Registrační číslo projektu",[1]KHspoj909s!$A$3,"strategie MAS",A17,"Kód a název stavu2","PP27+")+GETPIVOTDATA("Registrační číslo projektu",[1]KHspoj909s!$A$3,"strategie MAS",A17,"Kód a název stavu2","PP41+"),""))</f>
        <v>7</v>
      </c>
      <c r="T17" s="65">
        <f>IF(IFERROR(GETPIVOTDATA("Registrační číslo projektu",[1]KHspoj909s!$A$3,"strategie MAS",A17,"Kód a název stavu2","PP30+")+GETPIVOTDATA("Registrační číslo projektu",[1]KHspoj909s!$A$3,"strategie MAS",A17,"Kód a název stavu2","PP41+"),"")=0,"",IFERROR(GETPIVOTDATA("Registrační číslo projektu",[1]KHspoj909s!$A$3,"strategie MAS",A17,"Kód a název stavu2","PP30+")+GETPIVOTDATA("Registrační číslo projektu",[1]KHspoj909s!$A$3,"strategie MAS",A17,"Kód a název stavu2","PP41+"),""))</f>
        <v>6</v>
      </c>
      <c r="U17" s="65" t="str">
        <f>IF(IFERROR(GETPIVOTDATA("Registrační číslo projektu",[1]KHspoj909s!$A$3,"strategie MAS",A17,"Kód a název stavu2","PP41+"),"")=0,"",IFERROR(GETPIVOTDATA("Registrační číslo projektu",[1]KHspoj909s!$A$3,"strategie MAS",A17,"Kód a název stavu2","PP41+"),""))</f>
        <v/>
      </c>
      <c r="V17" s="68">
        <f>IFERROR(VLOOKUP(A17,[1]M975!$A$5:$B$184,2,0),0)/1000</f>
        <v>0</v>
      </c>
    </row>
    <row r="18" spans="1:22" x14ac:dyDescent="0.25">
      <c r="A18" s="61" t="s">
        <v>61</v>
      </c>
      <c r="B18" s="62" t="s">
        <v>62</v>
      </c>
      <c r="C18" s="63" t="s">
        <v>63</v>
      </c>
      <c r="D18" s="64" t="s">
        <v>35</v>
      </c>
      <c r="E18" s="64" t="s">
        <v>35</v>
      </c>
      <c r="F18" s="64" t="s">
        <v>35</v>
      </c>
      <c r="G18" s="65">
        <f>IF(SUM(COUNTIFS([1]!HH902HH[číslo IN],'Stav administrace CLLD v IROP'!A18,[1]!HH902HH[[Kód stavu výzvy ]],{"S42";"S5";"S6";"S7";"S8";"S9"}))=0,"",SUM(COUNTIFS([1]!HH902HH[číslo IN],'Stav administrace CLLD v IROP'!A18,[1]!HH902HH[[Kód stavu výzvy ]],{"S42";"S5";"S6";"S7";"S8";"S9"})))</f>
        <v>14</v>
      </c>
      <c r="H18" s="65">
        <f>IF(SUM(COUNTIFS([1]!HH902HH[číslo IN],'Stav administrace CLLD v IROP'!A18,[1]!HH902HH[[Kód stavu výzvy ]],{"S8";"S9"}))=0,"",SUM(COUNTIFS([1]!HH902HH[číslo IN],'Stav administrace CLLD v IROP'!A18,[1]!HH902HH[[Kód stavu výzvy ]],{"S8";"S9"})))</f>
        <v>9</v>
      </c>
      <c r="I18" s="57" t="str">
        <f>IF(IF(IFERROR(VLOOKUP(CONCATENATE($A18,"-",I$6,"-1-0"),'[1]KTAdO CRR'!$A$4:$D$1000,4,0),"")="",IFERROR(VLOOKUP(CONCATENATE($A18,"-",I$6),[1]!Data[[#All],[MASkod]:[Stav KL (se zjištěním/ bez zjištění)]],11,0),""),"zahájeno")=0,"",IF(IFERROR(VLOOKUP(CONCATENATE($A18,"-",I$6,"-1-0"),'[1]KTAdO CRR'!$A$4:$D$1000,4,0),"")="",IFERROR(VLOOKUP(CONCATENATE($A18,"-",I$6),[1]!Data[[#All],[MASkod]:[Stav KL (se zjištěním/ bez zjištění)]],11,0),""),"zahájeno"))</f>
        <v>se zjištěním</v>
      </c>
      <c r="J18" s="58">
        <f>IF(I18="zahájeno",IFERROR(VLOOKUP(CONCATENATE($A18,"-",I$6,"-1-0"),'[1]KTAdO CRR'!$A$4:$D$1000,4,0),""),IF(I18="","",IFERROR(VLOOKUP(CONCATENATE($A18,"-",I$6),[1]!Data[[#All],[MASkod]:[Stav KL (se zjištěním/ bez zjištění)]],4,0),"")))</f>
        <v>7</v>
      </c>
      <c r="K18" s="66" t="str">
        <f>IF(I18="","",IF(IFERROR(VLOOKUP(CONCATENATE($A18,"-",I$6),[1]!Data[[#All],[MASkod]:[JMPRO]],26,0),"")=0,"ANO",IFERROR(UPPER(LEFT(VLOOKUP(CONCATENATE($A18,"-",I$6),[1]!Data[[#All],[MASkod]:[JMPRO]],26,0),3)),"")))</f>
        <v>ANO</v>
      </c>
      <c r="L18" s="57" t="str">
        <f>IF(IF(IFERROR(VLOOKUP(CONCATENATE($A18,"-",L$6,"-1-0"),'[1]KTAdO CRR'!$A$4:$D$1000,4,0),"")="",IFERROR(VLOOKUP(CONCATENATE($A18,"-",L$6),[1]!Data[[#All],[MASkod]:[Stav KL (se zjištěním/ bez zjištění)]],11,0),""),"zahájeno")=0,"zahájheno",IF(IFERROR(VLOOKUP(CONCATENATE($A18,"-",L$6,"-1-0"),'[1]KTAdO CRR'!$A$4:$D$1000,4,0),"")="",IFERROR(VLOOKUP(CONCATENATE($A18,"-",L$6),[1]!Data[[#All],[MASkod]:[Stav KL (se zjištěním/ bez zjištění)]],11,0),""),"zahájeno"))</f>
        <v/>
      </c>
      <c r="M18" s="58" t="str">
        <f>IF(L18="zahájeno",IFERROR(VLOOKUP(CONCATENATE($A18,"-",L$6,"-1-0"),'[1]KTAdO CRR'!$A$4:$D$1000,4,0),""),IF(L18="","",IFERROR(VLOOKUP(CONCATENATE($A18,"-",L$6),[1]!Data[[#All],[MASkod]:[Stav KL (se zjištěním/ bez zjištění)]],4,0),"")))</f>
        <v/>
      </c>
      <c r="N18" s="66" t="str">
        <f>IF(L18="","",IF(IFERROR(VLOOKUP(CONCATENATE($A18,"-",L$6),[1]!Data[[#All],[MASkod]:[JMPRO]],26,0),"")=0,"ANO",IFERROR(UPPER(LEFT(VLOOKUP(CONCATENATE($A18,"-",L$6),[1]!Data[[#All],[MASkod]:[JMPRO]],26,0),3)),"")))</f>
        <v/>
      </c>
      <c r="O18" s="67" t="str">
        <f>IF(AND(I18="zásadní zjištění",K18="NE"),COUNTIFS('[1]AdO CRR'!D:D,'Stav administrace CLLD v IROP'!A18,'[1]AdO CRR'!A:A,'Stav administrace CLLD v IROP'!J18),IF(AND(L18="zásadní zjištění",N18="NE"),COUNTIFS('[1]AdO CRR'!D:D,'Stav administrace CLLD v IROP'!A18,'[1]AdO CRR'!A:A,'Stav administrace CLLD v IROP'!M18),""))</f>
        <v/>
      </c>
      <c r="P18" s="67" t="str">
        <f>IF(AND(I18="zásadní zjištění",K18="NE"),COUNTIFS('[1]AdO CRR'!D:D,'Stav administrace CLLD v IROP'!A18,'[1]AdO CRR'!A:A,'Stav administrace CLLD v IROP'!J18,'[1]AdO CRR'!Q:Q,"ANO"),IF(AND(L18="zásadní zjištění",N18="NE"),COUNTIFS('[1]AdO CRR'!D:D,'Stav administrace CLLD v IROP'!A18,'[1]AdO CRR'!A:A,'Stav administrace CLLD v IROP'!M18,'[1]AdO CRR'!Q:Q,"ANO"),""))</f>
        <v/>
      </c>
      <c r="Q18" s="65">
        <f>IF(COUNTIFS('[1]AdO CRR'!D:D,'Stav administrace CLLD v IROP'!A18)=0,"",COUNTIFS('[1]AdO CRR'!D:D,'Stav administrace CLLD v IROP'!A18))</f>
        <v>21</v>
      </c>
      <c r="R18" s="65">
        <f>IF(COUNTIFS('[1]AdO CRR'!D:D,'Stav administrace CLLD v IROP'!A18,'[1]AdO CRR'!Q:Q,"ANO")=0,"",COUNTIFS('[1]AdO CRR'!D:D,'Stav administrace CLLD v IROP'!A18,'[1]AdO CRR'!Q:Q,"ANO"))</f>
        <v>19</v>
      </c>
      <c r="S18" s="65">
        <f>IF(IFERROR(GETPIVOTDATA("Registrační číslo projektu",[1]KHspoj909s!$A$3,"strategie MAS",A18,"Kód a název stavu2","PP30+")+GETPIVOTDATA("Registrační číslo projektu",[1]KHspoj909s!$A$3,"strategie MAS",A18,"Kód a název stavu2","PP27+")+GETPIVOTDATA("Registrační číslo projektu",[1]KHspoj909s!$A$3,"strategie MAS",A18,"Kód a název stavu2","PP41+"),"")=0,"",IFERROR(GETPIVOTDATA("Registrační číslo projektu",[1]KHspoj909s!$A$3,"strategie MAS",A18,"Kód a název stavu2","PP30+")+GETPIVOTDATA("Registrační číslo projektu",[1]KHspoj909s!$A$3,"strategie MAS",A18,"Kód a název stavu2","PP27+")+GETPIVOTDATA("Registrační číslo projektu",[1]KHspoj909s!$A$3,"strategie MAS",A18,"Kód a název stavu2","PP41+"),""))</f>
        <v>19</v>
      </c>
      <c r="T18" s="65">
        <f>IF(IFERROR(GETPIVOTDATA("Registrační číslo projektu",[1]KHspoj909s!$A$3,"strategie MAS",A18,"Kód a název stavu2","PP30+")+GETPIVOTDATA("Registrační číslo projektu",[1]KHspoj909s!$A$3,"strategie MAS",A18,"Kód a název stavu2","PP41+"),"")=0,"",IFERROR(GETPIVOTDATA("Registrační číslo projektu",[1]KHspoj909s!$A$3,"strategie MAS",A18,"Kód a název stavu2","PP30+")+GETPIVOTDATA("Registrační číslo projektu",[1]KHspoj909s!$A$3,"strategie MAS",A18,"Kód a název stavu2","PP41+"),""))</f>
        <v>19</v>
      </c>
      <c r="U18" s="65">
        <f>IF(IFERROR(GETPIVOTDATA("Registrační číslo projektu",[1]KHspoj909s!$A$3,"strategie MAS",A18,"Kód a název stavu2","PP41+"),"")=0,"",IFERROR(GETPIVOTDATA("Registrační číslo projektu",[1]KHspoj909s!$A$3,"strategie MAS",A18,"Kód a název stavu2","PP41+"),""))</f>
        <v>11</v>
      </c>
      <c r="V18" s="68">
        <f>IFERROR(VLOOKUP(A18,[1]M975!$A$5:$B$184,2,0),0)/1000</f>
        <v>14683.35792</v>
      </c>
    </row>
    <row r="19" spans="1:22" x14ac:dyDescent="0.25">
      <c r="A19" s="61" t="s">
        <v>64</v>
      </c>
      <c r="B19" s="62" t="s">
        <v>65</v>
      </c>
      <c r="C19" s="63" t="s">
        <v>66</v>
      </c>
      <c r="D19" s="64" t="s">
        <v>35</v>
      </c>
      <c r="E19" s="64" t="s">
        <v>35</v>
      </c>
      <c r="F19" s="64" t="s">
        <v>35</v>
      </c>
      <c r="G19" s="65">
        <f>IF(SUM(COUNTIFS([1]!HH902HH[číslo IN],'Stav administrace CLLD v IROP'!A19,[1]!HH902HH[[Kód stavu výzvy ]],{"S42";"S5";"S6";"S7";"S8";"S9"}))=0,"",SUM(COUNTIFS([1]!HH902HH[číslo IN],'Stav administrace CLLD v IROP'!A19,[1]!HH902HH[[Kód stavu výzvy ]],{"S42";"S5";"S6";"S7";"S8";"S9"})))</f>
        <v>5</v>
      </c>
      <c r="H19" s="65">
        <f>IF(SUM(COUNTIFS([1]!HH902HH[číslo IN],'Stav administrace CLLD v IROP'!A19,[1]!HH902HH[[Kód stavu výzvy ]],{"S8";"S9"}))=0,"",SUM(COUNTIFS([1]!HH902HH[číslo IN],'Stav administrace CLLD v IROP'!A19,[1]!HH902HH[[Kód stavu výzvy ]],{"S8";"S9"})))</f>
        <v>5</v>
      </c>
      <c r="I19" s="57" t="str">
        <f>IF(IF(IFERROR(VLOOKUP(CONCATENATE($A19,"-",I$6,"-1-0"),'[1]KTAdO CRR'!$A$4:$D$1000,4,0),"")="",IFERROR(VLOOKUP(CONCATENATE($A19,"-",I$6),[1]!Data[[#All],[MASkod]:[Stav KL (se zjištěním/ bez zjištění)]],11,0),""),"zahájeno")=0,"",IF(IFERROR(VLOOKUP(CONCATENATE($A19,"-",I$6,"-1-0"),'[1]KTAdO CRR'!$A$4:$D$1000,4,0),"")="",IFERROR(VLOOKUP(CONCATENATE($A19,"-",I$6),[1]!Data[[#All],[MASkod]:[Stav KL (se zjištěním/ bez zjištění)]],11,0),""),"zahájeno"))</f>
        <v>se zjištěním</v>
      </c>
      <c r="J19" s="58">
        <f>IF(I19="zahájeno",IFERROR(VLOOKUP(CONCATENATE($A19,"-",I$6,"-1-0"),'[1]KTAdO CRR'!$A$4:$D$1000,4,0),""),IF(I19="","",IFERROR(VLOOKUP(CONCATENATE($A19,"-",I$6),[1]!Data[[#All],[MASkod]:[Stav KL (se zjištěním/ bez zjištění)]],4,0),"")))</f>
        <v>4</v>
      </c>
      <c r="K19" s="66" t="str">
        <f>IF(I19="","",IF(IFERROR(VLOOKUP(CONCATENATE($A19,"-",I$6),[1]!Data[[#All],[MASkod]:[JMPRO]],26,0),"")=0,"ANO",IFERROR(UPPER(LEFT(VLOOKUP(CONCATENATE($A19,"-",I$6),[1]!Data[[#All],[MASkod]:[JMPRO]],26,0),3)),"")))</f>
        <v>ANO</v>
      </c>
      <c r="L19" s="57" t="str">
        <f>IF(IF(IFERROR(VLOOKUP(CONCATENATE($A19,"-",L$6,"-1-0"),'[1]KTAdO CRR'!$A$4:$D$1000,4,0),"")="",IFERROR(VLOOKUP(CONCATENATE($A19,"-",L$6),[1]!Data[[#All],[MASkod]:[Stav KL (se zjištěním/ bez zjištění)]],11,0),""),"zahájeno")=0,"zahájheno",IF(IFERROR(VLOOKUP(CONCATENATE($A19,"-",L$6,"-1-0"),'[1]KTAdO CRR'!$A$4:$D$1000,4,0),"")="",IFERROR(VLOOKUP(CONCATENATE($A19,"-",L$6),[1]!Data[[#All],[MASkod]:[Stav KL (se zjištěním/ bez zjištění)]],11,0),""),"zahájeno"))</f>
        <v/>
      </c>
      <c r="M19" s="58" t="str">
        <f>IF(L19="zahájeno",IFERROR(VLOOKUP(CONCATENATE($A19,"-",L$6,"-1-0"),'[1]KTAdO CRR'!$A$4:$D$1000,4,0),""),IF(L19="","",IFERROR(VLOOKUP(CONCATENATE($A19,"-",L$6),[1]!Data[[#All],[MASkod]:[Stav KL (se zjištěním/ bez zjištění)]],4,0),"")))</f>
        <v/>
      </c>
      <c r="N19" s="66" t="str">
        <f>IF(L19="","",IF(IFERROR(VLOOKUP(CONCATENATE($A19,"-",L$6),[1]!Data[[#All],[MASkod]:[JMPRO]],26,0),"")=0,"ANO",IFERROR(UPPER(LEFT(VLOOKUP(CONCATENATE($A19,"-",L$6),[1]!Data[[#All],[MASkod]:[JMPRO]],26,0),3)),"")))</f>
        <v/>
      </c>
      <c r="O19" s="67" t="str">
        <f>IF(AND(I19="zásadní zjištění",K19="NE"),COUNTIFS('[1]AdO CRR'!D:D,'Stav administrace CLLD v IROP'!A19,'[1]AdO CRR'!A:A,'Stav administrace CLLD v IROP'!J19),IF(AND(L19="zásadní zjištění",N19="NE"),COUNTIFS('[1]AdO CRR'!D:D,'Stav administrace CLLD v IROP'!A19,'[1]AdO CRR'!A:A,'Stav administrace CLLD v IROP'!M19),""))</f>
        <v/>
      </c>
      <c r="P19" s="67" t="str">
        <f>IF(AND(I19="zásadní zjištění",K19="NE"),COUNTIFS('[1]AdO CRR'!D:D,'Stav administrace CLLD v IROP'!A19,'[1]AdO CRR'!A:A,'Stav administrace CLLD v IROP'!J19,'[1]AdO CRR'!Q:Q,"ANO"),IF(AND(L19="zásadní zjištění",N19="NE"),COUNTIFS('[1]AdO CRR'!D:D,'Stav administrace CLLD v IROP'!A19,'[1]AdO CRR'!A:A,'Stav administrace CLLD v IROP'!M19,'[1]AdO CRR'!Q:Q,"ANO"),""))</f>
        <v/>
      </c>
      <c r="Q19" s="71">
        <f>IF(COUNTIFS('[1]AdO CRR'!D:D,'Stav administrace CLLD v IROP'!A19)=0,"",COUNTIFS('[1]AdO CRR'!D:D,'Stav administrace CLLD v IROP'!A19))</f>
        <v>9</v>
      </c>
      <c r="R19" s="71">
        <f>IF(COUNTIFS('[1]AdO CRR'!D:D,'Stav administrace CLLD v IROP'!A19,'[1]AdO CRR'!Q:Q,"ANO")=0,"",COUNTIFS('[1]AdO CRR'!D:D,'Stav administrace CLLD v IROP'!A19,'[1]AdO CRR'!Q:Q,"ANO"))</f>
        <v>4</v>
      </c>
      <c r="S19" s="65">
        <f>IF(IFERROR(GETPIVOTDATA("Registrační číslo projektu",[1]KHspoj909s!$A$3,"strategie MAS",A19,"Kód a název stavu2","PP30+")+GETPIVOTDATA("Registrační číslo projektu",[1]KHspoj909s!$A$3,"strategie MAS",A19,"Kód a název stavu2","PP27+")+GETPIVOTDATA("Registrační číslo projektu",[1]KHspoj909s!$A$3,"strategie MAS",A19,"Kód a název stavu2","PP41+"),"")=0,"",IFERROR(GETPIVOTDATA("Registrační číslo projektu",[1]KHspoj909s!$A$3,"strategie MAS",A19,"Kód a název stavu2","PP30+")+GETPIVOTDATA("Registrační číslo projektu",[1]KHspoj909s!$A$3,"strategie MAS",A19,"Kód a název stavu2","PP27+")+GETPIVOTDATA("Registrační číslo projektu",[1]KHspoj909s!$A$3,"strategie MAS",A19,"Kód a název stavu2","PP41+"),""))</f>
        <v>4</v>
      </c>
      <c r="T19" s="65">
        <f>IF(IFERROR(GETPIVOTDATA("Registrační číslo projektu",[1]KHspoj909s!$A$3,"strategie MAS",A19,"Kód a název stavu2","PP30+")+GETPIVOTDATA("Registrační číslo projektu",[1]KHspoj909s!$A$3,"strategie MAS",A19,"Kód a název stavu2","PP41+"),"")=0,"",IFERROR(GETPIVOTDATA("Registrační číslo projektu",[1]KHspoj909s!$A$3,"strategie MAS",A19,"Kód a název stavu2","PP30+")+GETPIVOTDATA("Registrační číslo projektu",[1]KHspoj909s!$A$3,"strategie MAS",A19,"Kód a název stavu2","PP41+"),""))</f>
        <v>4</v>
      </c>
      <c r="U19" s="65">
        <f>IF(IFERROR(GETPIVOTDATA("Registrační číslo projektu",[1]KHspoj909s!$A$3,"strategie MAS",A19,"Kód a název stavu2","PP41+"),"")=0,"",IFERROR(GETPIVOTDATA("Registrační číslo projektu",[1]KHspoj909s!$A$3,"strategie MAS",A19,"Kód a název stavu2","PP41+"),""))</f>
        <v>3</v>
      </c>
      <c r="V19" s="68">
        <f>IFERROR(VLOOKUP(A19,[1]M975!$A$5:$B$184,2,0),0)/1000</f>
        <v>7425.4075899999989</v>
      </c>
    </row>
    <row r="20" spans="1:22" x14ac:dyDescent="0.25">
      <c r="A20" s="61" t="s">
        <v>67</v>
      </c>
      <c r="B20" s="62" t="s">
        <v>68</v>
      </c>
      <c r="C20" s="63" t="s">
        <v>69</v>
      </c>
      <c r="D20" s="64" t="s">
        <v>35</v>
      </c>
      <c r="E20" s="64" t="s">
        <v>35</v>
      </c>
      <c r="F20" s="64" t="s">
        <v>35</v>
      </c>
      <c r="G20" s="65">
        <f>IF(SUM(COUNTIFS([1]!HH902HH[číslo IN],'Stav administrace CLLD v IROP'!A20,[1]!HH902HH[[Kód stavu výzvy ]],{"S42";"S5";"S6";"S7";"S8";"S9"}))=0,"",SUM(COUNTIFS([1]!HH902HH[číslo IN],'Stav administrace CLLD v IROP'!A20,[1]!HH902HH[[Kód stavu výzvy ]],{"S42";"S5";"S6";"S7";"S8";"S9"})))</f>
        <v>16</v>
      </c>
      <c r="H20" s="65">
        <f>IF(SUM(COUNTIFS([1]!HH902HH[číslo IN],'Stav administrace CLLD v IROP'!A20,[1]!HH902HH[[Kód stavu výzvy ]],{"S8";"S9"}))=0,"",SUM(COUNTIFS([1]!HH902HH[číslo IN],'Stav administrace CLLD v IROP'!A20,[1]!HH902HH[[Kód stavu výzvy ]],{"S8";"S9"})))</f>
        <v>16</v>
      </c>
      <c r="I20" s="57" t="str">
        <f>IF(IF(IFERROR(VLOOKUP(CONCATENATE($A20,"-",I$6,"-1-0"),'[1]KTAdO CRR'!$A$4:$D$1000,4,0),"")="",IFERROR(VLOOKUP(CONCATENATE($A20,"-",I$6),[1]!Data[[#All],[MASkod]:[Stav KL (se zjištěním/ bez zjištění)]],11,0),""),"zahájeno")=0,"",IF(IFERROR(VLOOKUP(CONCATENATE($A20,"-",I$6,"-1-0"),'[1]KTAdO CRR'!$A$4:$D$1000,4,0),"")="",IFERROR(VLOOKUP(CONCATENATE($A20,"-",I$6),[1]!Data[[#All],[MASkod]:[Stav KL (se zjištěním/ bez zjištění)]],11,0),""),"zahájeno"))</f>
        <v>se zjištěním</v>
      </c>
      <c r="J20" s="58">
        <f>IF(I20="zahájeno",IFERROR(VLOOKUP(CONCATENATE($A20,"-",I$6,"-1-0"),'[1]KTAdO CRR'!$A$4:$D$1000,4,0),""),IF(I20="","",IFERROR(VLOOKUP(CONCATENATE($A20,"-",I$6),[1]!Data[[#All],[MASkod]:[Stav KL (se zjištěním/ bez zjištění)]],4,0),"")))</f>
        <v>8</v>
      </c>
      <c r="K20" s="66" t="str">
        <f>IF(I20="","",IF(IFERROR(VLOOKUP(CONCATENATE($A20,"-",I$6),[1]!Data[[#All],[MASkod]:[JMPRO]],26,0),"")=0,"ANO",IFERROR(UPPER(LEFT(VLOOKUP(CONCATENATE($A20,"-",I$6),[1]!Data[[#All],[MASkod]:[JMPRO]],26,0),3)),"")))</f>
        <v>ANO</v>
      </c>
      <c r="L20" s="57" t="str">
        <f>IF(IF(IFERROR(VLOOKUP(CONCATENATE($A20,"-",L$6,"-1-0"),'[1]KTAdO CRR'!$A$4:$D$1000,4,0),"")="",IFERROR(VLOOKUP(CONCATENATE($A20,"-",L$6),[1]!Data[[#All],[MASkod]:[Stav KL (se zjištěním/ bez zjištění)]],11,0),""),"zahájeno")=0,"zahájheno",IF(IFERROR(VLOOKUP(CONCATENATE($A20,"-",L$6,"-1-0"),'[1]KTAdO CRR'!$A$4:$D$1000,4,0),"")="",IFERROR(VLOOKUP(CONCATENATE($A20,"-",L$6),[1]!Data[[#All],[MASkod]:[Stav KL (se zjištěním/ bez zjištění)]],11,0),""),"zahájeno"))</f>
        <v/>
      </c>
      <c r="M20" s="58" t="str">
        <f>IF(L20="zahájeno",IFERROR(VLOOKUP(CONCATENATE($A20,"-",L$6,"-1-0"),'[1]KTAdO CRR'!$A$4:$D$1000,4,0),""),IF(L20="","",IFERROR(VLOOKUP(CONCATENATE($A20,"-",L$6),[1]!Data[[#All],[MASkod]:[Stav KL (se zjištěním/ bez zjištění)]],4,0),"")))</f>
        <v/>
      </c>
      <c r="N20" s="66" t="str">
        <f>IF(L20="","",IF(IFERROR(VLOOKUP(CONCATENATE($A20,"-",L$6),[1]!Data[[#All],[MASkod]:[JMPRO]],26,0),"")=0,"ANO",IFERROR(UPPER(LEFT(VLOOKUP(CONCATENATE($A20,"-",L$6),[1]!Data[[#All],[MASkod]:[JMPRO]],26,0),3)),"")))</f>
        <v/>
      </c>
      <c r="O20" s="67" t="str">
        <f>IF(AND(I20="zásadní zjištění",K20="NE"),COUNTIFS('[1]AdO CRR'!D:D,'Stav administrace CLLD v IROP'!A20,'[1]AdO CRR'!A:A,'Stav administrace CLLD v IROP'!J20),IF(AND(L20="zásadní zjištění",N20="NE"),COUNTIFS('[1]AdO CRR'!D:D,'Stav administrace CLLD v IROP'!A20,'[1]AdO CRR'!A:A,'Stav administrace CLLD v IROP'!M20),""))</f>
        <v/>
      </c>
      <c r="P20" s="67" t="str">
        <f>IF(AND(I20="zásadní zjištění",K20="NE"),COUNTIFS('[1]AdO CRR'!D:D,'Stav administrace CLLD v IROP'!A20,'[1]AdO CRR'!A:A,'Stav administrace CLLD v IROP'!J20,'[1]AdO CRR'!Q:Q,"ANO"),IF(AND(L20="zásadní zjištění",N20="NE"),COUNTIFS('[1]AdO CRR'!D:D,'Stav administrace CLLD v IROP'!A20,'[1]AdO CRR'!A:A,'Stav administrace CLLD v IROP'!M20,'[1]AdO CRR'!Q:Q,"ANO"),""))</f>
        <v/>
      </c>
      <c r="Q20" s="72">
        <f>IF(COUNTIFS('[1]AdO CRR'!D:D,'Stav administrace CLLD v IROP'!A20)=0,"",COUNTIFS('[1]AdO CRR'!D:D,'Stav administrace CLLD v IROP'!A20))</f>
        <v>35</v>
      </c>
      <c r="R20" s="72">
        <f>IF(COUNTIFS('[1]AdO CRR'!D:D,'Stav administrace CLLD v IROP'!A20,'[1]AdO CRR'!Q:Q,"ANO")=0,"",COUNTIFS('[1]AdO CRR'!D:D,'Stav administrace CLLD v IROP'!A20,'[1]AdO CRR'!Q:Q,"ANO"))</f>
        <v>27</v>
      </c>
      <c r="S20" s="65">
        <f>IF(IFERROR(GETPIVOTDATA("Registrační číslo projektu",[1]KHspoj909s!$A$3,"strategie MAS",A20,"Kód a název stavu2","PP30+")+GETPIVOTDATA("Registrační číslo projektu",[1]KHspoj909s!$A$3,"strategie MAS",A20,"Kód a název stavu2","PP27+")+GETPIVOTDATA("Registrační číslo projektu",[1]KHspoj909s!$A$3,"strategie MAS",A20,"Kód a název stavu2","PP41+"),"")=0,"",IFERROR(GETPIVOTDATA("Registrační číslo projektu",[1]KHspoj909s!$A$3,"strategie MAS",A20,"Kód a název stavu2","PP30+")+GETPIVOTDATA("Registrační číslo projektu",[1]KHspoj909s!$A$3,"strategie MAS",A20,"Kód a název stavu2","PP27+")+GETPIVOTDATA("Registrační číslo projektu",[1]KHspoj909s!$A$3,"strategie MAS",A20,"Kód a název stavu2","PP41+"),""))</f>
        <v>26</v>
      </c>
      <c r="T20" s="65">
        <f>IF(IFERROR(GETPIVOTDATA("Registrační číslo projektu",[1]KHspoj909s!$A$3,"strategie MAS",A20,"Kód a název stavu2","PP30+")+GETPIVOTDATA("Registrační číslo projektu",[1]KHspoj909s!$A$3,"strategie MAS",A20,"Kód a název stavu2","PP41+"),"")=0,"",IFERROR(GETPIVOTDATA("Registrační číslo projektu",[1]KHspoj909s!$A$3,"strategie MAS",A20,"Kód a název stavu2","PP30+")+GETPIVOTDATA("Registrační číslo projektu",[1]KHspoj909s!$A$3,"strategie MAS",A20,"Kód a název stavu2","PP41+"),""))</f>
        <v>26</v>
      </c>
      <c r="U20" s="65">
        <f>IF(IFERROR(GETPIVOTDATA("Registrační číslo projektu",[1]KHspoj909s!$A$3,"strategie MAS",A20,"Kód a název stavu2","PP41+"),"")=0,"",IFERROR(GETPIVOTDATA("Registrační číslo projektu",[1]KHspoj909s!$A$3,"strategie MAS",A20,"Kód a název stavu2","PP41+"),""))</f>
        <v>21</v>
      </c>
      <c r="V20" s="68">
        <f>IFERROR(VLOOKUP(A20,[1]M975!$A$5:$B$184,2,0),0)/1000</f>
        <v>64109.862239999995</v>
      </c>
    </row>
    <row r="21" spans="1:22" x14ac:dyDescent="0.25">
      <c r="A21" s="61" t="s">
        <v>70</v>
      </c>
      <c r="B21" s="62" t="s">
        <v>71</v>
      </c>
      <c r="C21" s="63" t="s">
        <v>48</v>
      </c>
      <c r="D21" s="64" t="s">
        <v>35</v>
      </c>
      <c r="E21" s="64" t="s">
        <v>35</v>
      </c>
      <c r="F21" s="64" t="s">
        <v>35</v>
      </c>
      <c r="G21" s="65">
        <f>IF(SUM(COUNTIFS([1]!HH902HH[číslo IN],'Stav administrace CLLD v IROP'!A21,[1]!HH902HH[[Kód stavu výzvy ]],{"S42";"S5";"S6";"S7";"S8";"S9"}))=0,"",SUM(COUNTIFS([1]!HH902HH[číslo IN],'Stav administrace CLLD v IROP'!A21,[1]!HH902HH[[Kód stavu výzvy ]],{"S42";"S5";"S6";"S7";"S8";"S9"})))</f>
        <v>18</v>
      </c>
      <c r="H21" s="65">
        <f>IF(SUM(COUNTIFS([1]!HH902HH[číslo IN],'Stav administrace CLLD v IROP'!A21,[1]!HH902HH[[Kód stavu výzvy ]],{"S8";"S9"}))=0,"",SUM(COUNTIFS([1]!HH902HH[číslo IN],'Stav administrace CLLD v IROP'!A21,[1]!HH902HH[[Kód stavu výzvy ]],{"S8";"S9"})))</f>
        <v>18</v>
      </c>
      <c r="I21" s="57" t="str">
        <f>IF(IF(IFERROR(VLOOKUP(CONCATENATE($A21,"-",I$6,"-1-0"),'[1]KTAdO CRR'!$A$4:$D$1000,4,0),"")="",IFERROR(VLOOKUP(CONCATENATE($A21,"-",I$6),[1]!Data[[#All],[MASkod]:[Stav KL (se zjištěním/ bez zjištění)]],11,0),""),"zahájeno")=0,"",IF(IFERROR(VLOOKUP(CONCATENATE($A21,"-",I$6,"-1-0"),'[1]KTAdO CRR'!$A$4:$D$1000,4,0),"")="",IFERROR(VLOOKUP(CONCATENATE($A21,"-",I$6),[1]!Data[[#All],[MASkod]:[Stav KL (se zjištěním/ bez zjištění)]],11,0),""),"zahájeno"))</f>
        <v>se zjištěním</v>
      </c>
      <c r="J21" s="58">
        <f>IF(I21="zahájeno",IFERROR(VLOOKUP(CONCATENATE($A21,"-",I$6,"-1-0"),'[1]KTAdO CRR'!$A$4:$D$1000,4,0),""),IF(I21="","",IFERROR(VLOOKUP(CONCATENATE($A21,"-",I$6),[1]!Data[[#All],[MASkod]:[Stav KL (se zjištěním/ bez zjištění)]],4,0),"")))</f>
        <v>8</v>
      </c>
      <c r="K21" s="66" t="str">
        <f>IF(I21="","",IF(IFERROR(VLOOKUP(CONCATENATE($A21,"-",I$6),[1]!Data[[#All],[MASkod]:[JMPRO]],26,0),"")=0,"ANO",IFERROR(UPPER(LEFT(VLOOKUP(CONCATENATE($A21,"-",I$6),[1]!Data[[#All],[MASkod]:[JMPRO]],26,0),3)),"")))</f>
        <v>ANO</v>
      </c>
      <c r="L21" s="57" t="str">
        <f>IF(IF(IFERROR(VLOOKUP(CONCATENATE($A21,"-",L$6,"-1-0"),'[1]KTAdO CRR'!$A$4:$D$1000,4,0),"")="",IFERROR(VLOOKUP(CONCATENATE($A21,"-",L$6),[1]!Data[[#All],[MASkod]:[Stav KL (se zjištěním/ bez zjištění)]],11,0),""),"zahájeno")=0,"zahájheno",IF(IFERROR(VLOOKUP(CONCATENATE($A21,"-",L$6,"-1-0"),'[1]KTAdO CRR'!$A$4:$D$1000,4,0),"")="",IFERROR(VLOOKUP(CONCATENATE($A21,"-",L$6),[1]!Data[[#All],[MASkod]:[Stav KL (se zjištěním/ bez zjištění)]],11,0),""),"zahájeno"))</f>
        <v/>
      </c>
      <c r="M21" s="58" t="str">
        <f>IF(L21="zahájeno",IFERROR(VLOOKUP(CONCATENATE($A21,"-",L$6,"-1-0"),'[1]KTAdO CRR'!$A$4:$D$1000,4,0),""),IF(L21="","",IFERROR(VLOOKUP(CONCATENATE($A21,"-",L$6),[1]!Data[[#All],[MASkod]:[Stav KL (se zjištěním/ bez zjištění)]],4,0),"")))</f>
        <v/>
      </c>
      <c r="N21" s="66" t="str">
        <f>IF(L21="","",IF(IFERROR(VLOOKUP(CONCATENATE($A21,"-",L$6),[1]!Data[[#All],[MASkod]:[JMPRO]],26,0),"")=0,"ANO",IFERROR(UPPER(LEFT(VLOOKUP(CONCATENATE($A21,"-",L$6),[1]!Data[[#All],[MASkod]:[JMPRO]],26,0),3)),"")))</f>
        <v/>
      </c>
      <c r="O21" s="67" t="str">
        <f>IF(AND(I21="zásadní zjištění",K21="NE"),COUNTIFS('[1]AdO CRR'!D:D,'Stav administrace CLLD v IROP'!A21,'[1]AdO CRR'!A:A,'Stav administrace CLLD v IROP'!J21),IF(AND(L21="zásadní zjištění",N21="NE"),COUNTIFS('[1]AdO CRR'!D:D,'Stav administrace CLLD v IROP'!A21,'[1]AdO CRR'!A:A,'Stav administrace CLLD v IROP'!M21),""))</f>
        <v/>
      </c>
      <c r="P21" s="67" t="str">
        <f>IF(AND(I21="zásadní zjištění",K21="NE"),COUNTIFS('[1]AdO CRR'!D:D,'Stav administrace CLLD v IROP'!A21,'[1]AdO CRR'!A:A,'Stav administrace CLLD v IROP'!J21,'[1]AdO CRR'!Q:Q,"ANO"),IF(AND(L21="zásadní zjištění",N21="NE"),COUNTIFS('[1]AdO CRR'!D:D,'Stav administrace CLLD v IROP'!A21,'[1]AdO CRR'!A:A,'Stav administrace CLLD v IROP'!M21,'[1]AdO CRR'!Q:Q,"ANO"),""))</f>
        <v/>
      </c>
      <c r="Q21" s="71">
        <f>IF(COUNTIFS('[1]AdO CRR'!D:D,'Stav administrace CLLD v IROP'!A21)=0,"",COUNTIFS('[1]AdO CRR'!D:D,'Stav administrace CLLD v IROP'!A21))</f>
        <v>95</v>
      </c>
      <c r="R21" s="71">
        <f>IF(COUNTIFS('[1]AdO CRR'!D:D,'Stav administrace CLLD v IROP'!A21,'[1]AdO CRR'!Q:Q,"ANO")=0,"",COUNTIFS('[1]AdO CRR'!D:D,'Stav administrace CLLD v IROP'!A21,'[1]AdO CRR'!Q:Q,"ANO"))</f>
        <v>66</v>
      </c>
      <c r="S21" s="65">
        <f>IF(IFERROR(GETPIVOTDATA("Registrační číslo projektu",[1]KHspoj909s!$A$3,"strategie MAS",A21,"Kód a název stavu2","PP30+")+GETPIVOTDATA("Registrační číslo projektu",[1]KHspoj909s!$A$3,"strategie MAS",A21,"Kód a název stavu2","PP27+")+GETPIVOTDATA("Registrační číslo projektu",[1]KHspoj909s!$A$3,"strategie MAS",A21,"Kód a název stavu2","PP41+"),"")=0,"",IFERROR(GETPIVOTDATA("Registrační číslo projektu",[1]KHspoj909s!$A$3,"strategie MAS",A21,"Kód a název stavu2","PP30+")+GETPIVOTDATA("Registrační číslo projektu",[1]KHspoj909s!$A$3,"strategie MAS",A21,"Kód a název stavu2","PP27+")+GETPIVOTDATA("Registrační číslo projektu",[1]KHspoj909s!$A$3,"strategie MAS",A21,"Kód a název stavu2","PP41+"),""))</f>
        <v>57</v>
      </c>
      <c r="T21" s="65">
        <f>IF(IFERROR(GETPIVOTDATA("Registrační číslo projektu",[1]KHspoj909s!$A$3,"strategie MAS",A21,"Kód a název stavu2","PP30+")+GETPIVOTDATA("Registrační číslo projektu",[1]KHspoj909s!$A$3,"strategie MAS",A21,"Kód a název stavu2","PP41+"),"")=0,"",IFERROR(GETPIVOTDATA("Registrační číslo projektu",[1]KHspoj909s!$A$3,"strategie MAS",A21,"Kód a název stavu2","PP30+")+GETPIVOTDATA("Registrační číslo projektu",[1]KHspoj909s!$A$3,"strategie MAS",A21,"Kód a název stavu2","PP41+"),""))</f>
        <v>56</v>
      </c>
      <c r="U21" s="65">
        <f>IF(IFERROR(GETPIVOTDATA("Registrační číslo projektu",[1]KHspoj909s!$A$3,"strategie MAS",A21,"Kód a název stavu2","PP41+"),"")=0,"",IFERROR(GETPIVOTDATA("Registrační číslo projektu",[1]KHspoj909s!$A$3,"strategie MAS",A21,"Kód a název stavu2","PP41+"),""))</f>
        <v>34</v>
      </c>
      <c r="V21" s="68">
        <f>IFERROR(VLOOKUP(A21,[1]M975!$A$5:$B$184,2,0),0)/1000</f>
        <v>30860.981809999997</v>
      </c>
    </row>
    <row r="22" spans="1:22" x14ac:dyDescent="0.25">
      <c r="A22" s="61" t="s">
        <v>72</v>
      </c>
      <c r="B22" s="62" t="s">
        <v>73</v>
      </c>
      <c r="C22" s="63" t="s">
        <v>74</v>
      </c>
      <c r="D22" s="64" t="s">
        <v>35</v>
      </c>
      <c r="E22" s="64" t="s">
        <v>35</v>
      </c>
      <c r="F22" s="73" t="s">
        <v>35</v>
      </c>
      <c r="G22" s="65">
        <f>IF(SUM(COUNTIFS([1]!HH902HH[číslo IN],'Stav administrace CLLD v IROP'!A22,[1]!HH902HH[[Kód stavu výzvy ]],{"S42";"S5";"S6";"S7";"S8";"S9"}))=0,"",SUM(COUNTIFS([1]!HH902HH[číslo IN],'Stav administrace CLLD v IROP'!A22,[1]!HH902HH[[Kód stavu výzvy ]],{"S42";"S5";"S6";"S7";"S8";"S9"})))</f>
        <v>3</v>
      </c>
      <c r="H22" s="65">
        <f>IF(SUM(COUNTIFS([1]!HH902HH[číslo IN],'Stav administrace CLLD v IROP'!A22,[1]!HH902HH[[Kód stavu výzvy ]],{"S8";"S9"}))=0,"",SUM(COUNTIFS([1]!HH902HH[číslo IN],'Stav administrace CLLD v IROP'!A22,[1]!HH902HH[[Kód stavu výzvy ]],{"S8";"S9"})))</f>
        <v>3</v>
      </c>
      <c r="I22" s="57" t="str">
        <f>IF(IF(IFERROR(VLOOKUP(CONCATENATE($A22,"-",I$6,"-1-0"),'[1]KTAdO CRR'!$A$4:$D$1000,4,0),"")="",IFERROR(VLOOKUP(CONCATENATE($A22,"-",I$6),[1]!Data[[#All],[MASkod]:[Stav KL (se zjištěním/ bez zjištění)]],11,0),""),"zahájeno")=0,"",IF(IFERROR(VLOOKUP(CONCATENATE($A22,"-",I$6,"-1-0"),'[1]KTAdO CRR'!$A$4:$D$1000,4,0),"")="",IFERROR(VLOOKUP(CONCATENATE($A22,"-",I$6),[1]!Data[[#All],[MASkod]:[Stav KL (se zjištěním/ bez zjištění)]],11,0),""),"zahájeno"))</f>
        <v>se zjištěním</v>
      </c>
      <c r="J22" s="58">
        <f>IF(I22="zahájeno",IFERROR(VLOOKUP(CONCATENATE($A22,"-",I$6,"-1-0"),'[1]KTAdO CRR'!$A$4:$D$1000,4,0),""),IF(I22="","",IFERROR(VLOOKUP(CONCATENATE($A22,"-",I$6),[1]!Data[[#All],[MASkod]:[Stav KL (se zjištěním/ bez zjištění)]],4,0),"")))</f>
        <v>1</v>
      </c>
      <c r="K22" s="66" t="str">
        <f>IF(I22="","",IF(IFERROR(VLOOKUP(CONCATENATE($A22,"-",I$6),[1]!Data[[#All],[MASkod]:[JMPRO]],26,0),"")=0,"ANO",IFERROR(UPPER(LEFT(VLOOKUP(CONCATENATE($A22,"-",I$6),[1]!Data[[#All],[MASkod]:[JMPRO]],26,0),3)),"")))</f>
        <v>ANO</v>
      </c>
      <c r="L22" s="57" t="str">
        <f>IF(IF(IFERROR(VLOOKUP(CONCATENATE($A22,"-",L$6,"-1-0"),'[1]KTAdO CRR'!$A$4:$D$1000,4,0),"")="",IFERROR(VLOOKUP(CONCATENATE($A22,"-",L$6),[1]!Data[[#All],[MASkod]:[Stav KL (se zjištěním/ bez zjištění)]],11,0),""),"zahájeno")=0,"zahájheno",IF(IFERROR(VLOOKUP(CONCATENATE($A22,"-",L$6,"-1-0"),'[1]KTAdO CRR'!$A$4:$D$1000,4,0),"")="",IFERROR(VLOOKUP(CONCATENATE($A22,"-",L$6),[1]!Data[[#All],[MASkod]:[Stav KL (se zjištěním/ bez zjištění)]],11,0),""),"zahájeno"))</f>
        <v/>
      </c>
      <c r="M22" s="58" t="str">
        <f>IF(L22="zahájeno",IFERROR(VLOOKUP(CONCATENATE($A22,"-",L$6,"-1-0"),'[1]KTAdO CRR'!$A$4:$D$1000,4,0),""),IF(L22="","",IFERROR(VLOOKUP(CONCATENATE($A22,"-",L$6),[1]!Data[[#All],[MASkod]:[Stav KL (se zjištěním/ bez zjištění)]],4,0),"")))</f>
        <v/>
      </c>
      <c r="N22" s="66" t="str">
        <f>IF(L22="","",IF(IFERROR(VLOOKUP(CONCATENATE($A22,"-",L$6),[1]!Data[[#All],[MASkod]:[JMPRO]],26,0),"")=0,"ANO",IFERROR(UPPER(LEFT(VLOOKUP(CONCATENATE($A22,"-",L$6),[1]!Data[[#All],[MASkod]:[JMPRO]],26,0),3)),"")))</f>
        <v/>
      </c>
      <c r="O22" s="67" t="str">
        <f>IF(AND(I22="zásadní zjištění",K22="NE"),COUNTIFS('[1]AdO CRR'!D:D,'Stav administrace CLLD v IROP'!A22,'[1]AdO CRR'!A:A,'Stav administrace CLLD v IROP'!J22),IF(AND(L22="zásadní zjištění",N22="NE"),COUNTIFS('[1]AdO CRR'!D:D,'Stav administrace CLLD v IROP'!A22,'[1]AdO CRR'!A:A,'Stav administrace CLLD v IROP'!M22),""))</f>
        <v/>
      </c>
      <c r="P22" s="67" t="str">
        <f>IF(AND(I22="zásadní zjištění",K22="NE"),COUNTIFS('[1]AdO CRR'!D:D,'Stav administrace CLLD v IROP'!A22,'[1]AdO CRR'!A:A,'Stav administrace CLLD v IROP'!J22,'[1]AdO CRR'!Q:Q,"ANO"),IF(AND(L22="zásadní zjištění",N22="NE"),COUNTIFS('[1]AdO CRR'!D:D,'Stav administrace CLLD v IROP'!A22,'[1]AdO CRR'!A:A,'Stav administrace CLLD v IROP'!M22,'[1]AdO CRR'!Q:Q,"ANO"),""))</f>
        <v/>
      </c>
      <c r="Q22" s="71">
        <f>IF(COUNTIFS('[1]AdO CRR'!D:D,'Stav administrace CLLD v IROP'!A22)=0,"",COUNTIFS('[1]AdO CRR'!D:D,'Stav administrace CLLD v IROP'!A22))</f>
        <v>5</v>
      </c>
      <c r="R22" s="71">
        <f>IF(COUNTIFS('[1]AdO CRR'!D:D,'Stav administrace CLLD v IROP'!A22,'[1]AdO CRR'!Q:Q,"ANO")=0,"",COUNTIFS('[1]AdO CRR'!D:D,'Stav administrace CLLD v IROP'!A22,'[1]AdO CRR'!Q:Q,"ANO"))</f>
        <v>1</v>
      </c>
      <c r="S22" s="65" t="str">
        <f>IF(IFERROR(GETPIVOTDATA("Registrační číslo projektu",[1]KHspoj909s!$A$3,"strategie MAS",A22,"Kód a název stavu2","PP30+")+GETPIVOTDATA("Registrační číslo projektu",[1]KHspoj909s!$A$3,"strategie MAS",A22,"Kód a název stavu2","PP27+")+GETPIVOTDATA("Registrační číslo projektu",[1]KHspoj909s!$A$3,"strategie MAS",A22,"Kód a název stavu2","PP41+"),"")=0,"",IFERROR(GETPIVOTDATA("Registrační číslo projektu",[1]KHspoj909s!$A$3,"strategie MAS",A22,"Kód a název stavu2","PP30+")+GETPIVOTDATA("Registrační číslo projektu",[1]KHspoj909s!$A$3,"strategie MAS",A22,"Kód a název stavu2","PP27+")+GETPIVOTDATA("Registrační číslo projektu",[1]KHspoj909s!$A$3,"strategie MAS",A22,"Kód a název stavu2","PP41+"),""))</f>
        <v/>
      </c>
      <c r="T22" s="65" t="str">
        <f>IF(IFERROR(GETPIVOTDATA("Registrační číslo projektu",[1]KHspoj909s!$A$3,"strategie MAS",A22,"Kód a název stavu2","PP30+")+GETPIVOTDATA("Registrační číslo projektu",[1]KHspoj909s!$A$3,"strategie MAS",A22,"Kód a název stavu2","PP41+"),"")=0,"",IFERROR(GETPIVOTDATA("Registrační číslo projektu",[1]KHspoj909s!$A$3,"strategie MAS",A22,"Kód a název stavu2","PP30+")+GETPIVOTDATA("Registrační číslo projektu",[1]KHspoj909s!$A$3,"strategie MAS",A22,"Kód a název stavu2","PP41+"),""))</f>
        <v/>
      </c>
      <c r="U22" s="65" t="str">
        <f>IF(IFERROR(GETPIVOTDATA("Registrační číslo projektu",[1]KHspoj909s!$A$3,"strategie MAS",A22,"Kód a název stavu2","PP41+"),"")=0,"",IFERROR(GETPIVOTDATA("Registrační číslo projektu",[1]KHspoj909s!$A$3,"strategie MAS",A22,"Kód a název stavu2","PP41+"),""))</f>
        <v/>
      </c>
      <c r="V22" s="68">
        <f>IFERROR(VLOOKUP(A22,[1]M975!$A$5:$B$184,2,0),0)/1000</f>
        <v>0</v>
      </c>
    </row>
    <row r="23" spans="1:22" x14ac:dyDescent="0.25">
      <c r="A23" s="61" t="s">
        <v>75</v>
      </c>
      <c r="B23" s="62" t="s">
        <v>76</v>
      </c>
      <c r="C23" s="63" t="s">
        <v>51</v>
      </c>
      <c r="D23" s="64" t="s">
        <v>35</v>
      </c>
      <c r="E23" s="64" t="s">
        <v>35</v>
      </c>
      <c r="F23" s="64" t="s">
        <v>35</v>
      </c>
      <c r="G23" s="65">
        <f>IF(SUM(COUNTIFS([1]!HH902HH[číslo IN],'Stav administrace CLLD v IROP'!A23,[1]!HH902HH[[Kód stavu výzvy ]],{"S42";"S5";"S6";"S7";"S8";"S9"}))=0,"",SUM(COUNTIFS([1]!HH902HH[číslo IN],'Stav administrace CLLD v IROP'!A23,[1]!HH902HH[[Kód stavu výzvy ]],{"S42";"S5";"S6";"S7";"S8";"S9"})))</f>
        <v>12</v>
      </c>
      <c r="H23" s="65">
        <f>IF(SUM(COUNTIFS([1]!HH902HH[číslo IN],'Stav administrace CLLD v IROP'!A23,[1]!HH902HH[[Kód stavu výzvy ]],{"S8";"S9"}))=0,"",SUM(COUNTIFS([1]!HH902HH[číslo IN],'Stav administrace CLLD v IROP'!A23,[1]!HH902HH[[Kód stavu výzvy ]],{"S8";"S9"})))</f>
        <v>11</v>
      </c>
      <c r="I23" s="57" t="str">
        <f>IF(IF(IFERROR(VLOOKUP(CONCATENATE($A23,"-",I$6,"-1-0"),'[1]KTAdO CRR'!$A$4:$D$1000,4,0),"")="",IFERROR(VLOOKUP(CONCATENATE($A23,"-",I$6),[1]!Data[[#All],[MASkod]:[Stav KL (se zjištěním/ bez zjištění)]],11,0),""),"zahájeno")=0,"",IF(IFERROR(VLOOKUP(CONCATENATE($A23,"-",I$6,"-1-0"),'[1]KTAdO CRR'!$A$4:$D$1000,4,0),"")="",IFERROR(VLOOKUP(CONCATENATE($A23,"-",I$6),[1]!Data[[#All],[MASkod]:[Stav KL (se zjištěním/ bez zjištění)]],11,0),""),"zahájeno"))</f>
        <v>se zjištěním</v>
      </c>
      <c r="J23" s="58">
        <f>IF(I23="zahájeno",IFERROR(VLOOKUP(CONCATENATE($A23,"-",I$6,"-1-0"),'[1]KTAdO CRR'!$A$4:$D$1000,4,0),""),IF(I23="","",IFERROR(VLOOKUP(CONCATENATE($A23,"-",I$6),[1]!Data[[#All],[MASkod]:[Stav KL (se zjištěním/ bez zjištění)]],4,0),"")))</f>
        <v>7</v>
      </c>
      <c r="K23" s="66" t="str">
        <f>IF(I23="","",IF(IFERROR(VLOOKUP(CONCATENATE($A23,"-",I$6),[1]!Data[[#All],[MASkod]:[JMPRO]],26,0),"")=0,"ANO",IFERROR(UPPER(LEFT(VLOOKUP(CONCATENATE($A23,"-",I$6),[1]!Data[[#All],[MASkod]:[JMPRO]],26,0),3)),"")))</f>
        <v>ANO</v>
      </c>
      <c r="L23" s="57" t="str">
        <f>IF(IF(IFERROR(VLOOKUP(CONCATENATE($A23,"-",L$6,"-1-0"),'[1]KTAdO CRR'!$A$4:$D$1000,4,0),"")="",IFERROR(VLOOKUP(CONCATENATE($A23,"-",L$6),[1]!Data[[#All],[MASkod]:[Stav KL (se zjištěním/ bez zjištění)]],11,0),""),"zahájeno")=0,"zahájheno",IF(IFERROR(VLOOKUP(CONCATENATE($A23,"-",L$6,"-1-0"),'[1]KTAdO CRR'!$A$4:$D$1000,4,0),"")="",IFERROR(VLOOKUP(CONCATENATE($A23,"-",L$6),[1]!Data[[#All],[MASkod]:[Stav KL (se zjištěním/ bez zjištění)]],11,0),""),"zahájeno"))</f>
        <v/>
      </c>
      <c r="M23" s="58" t="str">
        <f>IF(L23="zahájeno",IFERROR(VLOOKUP(CONCATENATE($A23,"-",L$6,"-1-0"),'[1]KTAdO CRR'!$A$4:$D$1000,4,0),""),IF(L23="","",IFERROR(VLOOKUP(CONCATENATE($A23,"-",L$6),[1]!Data[[#All],[MASkod]:[Stav KL (se zjištěním/ bez zjištění)]],4,0),"")))</f>
        <v/>
      </c>
      <c r="N23" s="66" t="str">
        <f>IF(L23="","",IF(IFERROR(VLOOKUP(CONCATENATE($A23,"-",L$6),[1]!Data[[#All],[MASkod]:[JMPRO]],26,0),"")=0,"ANO",IFERROR(UPPER(LEFT(VLOOKUP(CONCATENATE($A23,"-",L$6),[1]!Data[[#All],[MASkod]:[JMPRO]],26,0),3)),"")))</f>
        <v/>
      </c>
      <c r="O23" s="67" t="str">
        <f>IF(AND(I23="zásadní zjištění",K23="NE"),COUNTIFS('[1]AdO CRR'!D:D,'Stav administrace CLLD v IROP'!A23,'[1]AdO CRR'!A:A,'Stav administrace CLLD v IROP'!J23),IF(AND(L23="zásadní zjištění",N23="NE"),COUNTIFS('[1]AdO CRR'!D:D,'Stav administrace CLLD v IROP'!A23,'[1]AdO CRR'!A:A,'Stav administrace CLLD v IROP'!M23),""))</f>
        <v/>
      </c>
      <c r="P23" s="67" t="str">
        <f>IF(AND(I23="zásadní zjištění",K23="NE"),COUNTIFS('[1]AdO CRR'!D:D,'Stav administrace CLLD v IROP'!A23,'[1]AdO CRR'!A:A,'Stav administrace CLLD v IROP'!J23,'[1]AdO CRR'!Q:Q,"ANO"),IF(AND(L23="zásadní zjištění",N23="NE"),COUNTIFS('[1]AdO CRR'!D:D,'Stav administrace CLLD v IROP'!A23,'[1]AdO CRR'!A:A,'Stav administrace CLLD v IROP'!M23,'[1]AdO CRR'!Q:Q,"ANO"),""))</f>
        <v/>
      </c>
      <c r="Q23" s="71">
        <f>IF(COUNTIFS('[1]AdO CRR'!D:D,'Stav administrace CLLD v IROP'!A23)=0,"",COUNTIFS('[1]AdO CRR'!D:D,'Stav administrace CLLD v IROP'!A23))</f>
        <v>22</v>
      </c>
      <c r="R23" s="71">
        <f>IF(COUNTIFS('[1]AdO CRR'!D:D,'Stav administrace CLLD v IROP'!A23,'[1]AdO CRR'!Q:Q,"ANO")=0,"",COUNTIFS('[1]AdO CRR'!D:D,'Stav administrace CLLD v IROP'!A23,'[1]AdO CRR'!Q:Q,"ANO"))</f>
        <v>20</v>
      </c>
      <c r="S23" s="65">
        <f>IF(IFERROR(GETPIVOTDATA("Registrační číslo projektu",[1]KHspoj909s!$A$3,"strategie MAS",A23,"Kód a název stavu2","PP30+")+GETPIVOTDATA("Registrační číslo projektu",[1]KHspoj909s!$A$3,"strategie MAS",A23,"Kód a název stavu2","PP27+")+GETPIVOTDATA("Registrační číslo projektu",[1]KHspoj909s!$A$3,"strategie MAS",A23,"Kód a název stavu2","PP41+"),"")=0,"",IFERROR(GETPIVOTDATA("Registrační číslo projektu",[1]KHspoj909s!$A$3,"strategie MAS",A23,"Kód a název stavu2","PP30+")+GETPIVOTDATA("Registrační číslo projektu",[1]KHspoj909s!$A$3,"strategie MAS",A23,"Kód a název stavu2","PP27+")+GETPIVOTDATA("Registrační číslo projektu",[1]KHspoj909s!$A$3,"strategie MAS",A23,"Kód a název stavu2","PP41+"),""))</f>
        <v>20</v>
      </c>
      <c r="T23" s="65">
        <f>IF(IFERROR(GETPIVOTDATA("Registrační číslo projektu",[1]KHspoj909s!$A$3,"strategie MAS",A23,"Kód a název stavu2","PP30+")+GETPIVOTDATA("Registrační číslo projektu",[1]KHspoj909s!$A$3,"strategie MAS",A23,"Kód a název stavu2","PP41+"),"")=0,"",IFERROR(GETPIVOTDATA("Registrační číslo projektu",[1]KHspoj909s!$A$3,"strategie MAS",A23,"Kód a název stavu2","PP30+")+GETPIVOTDATA("Registrační číslo projektu",[1]KHspoj909s!$A$3,"strategie MAS",A23,"Kód a název stavu2","PP41+"),""))</f>
        <v>15</v>
      </c>
      <c r="U23" s="65">
        <f>IF(IFERROR(GETPIVOTDATA("Registrační číslo projektu",[1]KHspoj909s!$A$3,"strategie MAS",A23,"Kód a název stavu2","PP41+"),"")=0,"",IFERROR(GETPIVOTDATA("Registrační číslo projektu",[1]KHspoj909s!$A$3,"strategie MAS",A23,"Kód a název stavu2","PP41+"),""))</f>
        <v>10</v>
      </c>
      <c r="V23" s="68">
        <f>IFERROR(VLOOKUP(A23,[1]M975!$A$5:$B$184,2,0),0)/1000</f>
        <v>18961.602009999995</v>
      </c>
    </row>
    <row r="24" spans="1:22" x14ac:dyDescent="0.25">
      <c r="A24" s="61" t="s">
        <v>77</v>
      </c>
      <c r="B24" s="62" t="s">
        <v>78</v>
      </c>
      <c r="C24" s="63" t="s">
        <v>54</v>
      </c>
      <c r="D24" s="64" t="s">
        <v>35</v>
      </c>
      <c r="E24" s="64" t="s">
        <v>35</v>
      </c>
      <c r="F24" s="64" t="s">
        <v>35</v>
      </c>
      <c r="G24" s="65">
        <f>IF(SUM(COUNTIFS([1]!HH902HH[číslo IN],'Stav administrace CLLD v IROP'!A24,[1]!HH902HH[[Kód stavu výzvy ]],{"S42";"S5";"S6";"S7";"S8";"S9"}))=0,"",SUM(COUNTIFS([1]!HH902HH[číslo IN],'Stav administrace CLLD v IROP'!A24,[1]!HH902HH[[Kód stavu výzvy ]],{"S42";"S5";"S6";"S7";"S8";"S9"})))</f>
        <v>18</v>
      </c>
      <c r="H24" s="65">
        <f>IF(SUM(COUNTIFS([1]!HH902HH[číslo IN],'Stav administrace CLLD v IROP'!A24,[1]!HH902HH[[Kód stavu výzvy ]],{"S8";"S9"}))=0,"",SUM(COUNTIFS([1]!HH902HH[číslo IN],'Stav administrace CLLD v IROP'!A24,[1]!HH902HH[[Kód stavu výzvy ]],{"S8";"S9"})))</f>
        <v>16</v>
      </c>
      <c r="I24" s="57" t="str">
        <f>IF(IF(IFERROR(VLOOKUP(CONCATENATE($A24,"-",I$6,"-1-0"),'[1]KTAdO CRR'!$A$4:$D$1000,4,0),"")="",IFERROR(VLOOKUP(CONCATENATE($A24,"-",I$6),[1]!Data[[#All],[MASkod]:[Stav KL (se zjištěním/ bez zjištění)]],11,0),""),"zahájeno")=0,"",IF(IFERROR(VLOOKUP(CONCATENATE($A24,"-",I$6,"-1-0"),'[1]KTAdO CRR'!$A$4:$D$1000,4,0),"")="",IFERROR(VLOOKUP(CONCATENATE($A24,"-",I$6),[1]!Data[[#All],[MASkod]:[Stav KL (se zjištěním/ bez zjištění)]],11,0),""),"zahájeno"))</f>
        <v>bez zjištění</v>
      </c>
      <c r="J24" s="58">
        <f>IF(I24="zahájeno",IFERROR(VLOOKUP(CONCATENATE($A24,"-",I$6,"-1-0"),'[1]KTAdO CRR'!$A$4:$D$1000,4,0),""),IF(I24="","",IFERROR(VLOOKUP(CONCATENATE($A24,"-",I$6),[1]!Data[[#All],[MASkod]:[Stav KL (se zjištěním/ bez zjištění)]],4,0),"")))</f>
        <v>10</v>
      </c>
      <c r="K24" s="66" t="str">
        <f>IF(I24="","",IF(IFERROR(VLOOKUP(CONCATENATE($A24,"-",I$6),[1]!Data[[#All],[MASkod]:[JMPRO]],26,0),"")=0,"ANO",IFERROR(UPPER(LEFT(VLOOKUP(CONCATENATE($A24,"-",I$6),[1]!Data[[#All],[MASkod]:[JMPRO]],26,0),3)),"")))</f>
        <v>ANO</v>
      </c>
      <c r="L24" s="57" t="str">
        <f>IF(IF(IFERROR(VLOOKUP(CONCATENATE($A24,"-",L$6,"-1-0"),'[1]KTAdO CRR'!$A$4:$D$1000,4,0),"")="",IFERROR(VLOOKUP(CONCATENATE($A24,"-",L$6),[1]!Data[[#All],[MASkod]:[Stav KL (se zjištěním/ bez zjištění)]],11,0),""),"zahájeno")=0,"zahájheno",IF(IFERROR(VLOOKUP(CONCATENATE($A24,"-",L$6,"-1-0"),'[1]KTAdO CRR'!$A$4:$D$1000,4,0),"")="",IFERROR(VLOOKUP(CONCATENATE($A24,"-",L$6),[1]!Data[[#All],[MASkod]:[Stav KL (se zjištěním/ bez zjištění)]],11,0),""),"zahájeno"))</f>
        <v/>
      </c>
      <c r="M24" s="58" t="str">
        <f>IF(L24="zahájeno",IFERROR(VLOOKUP(CONCATENATE($A24,"-",L$6,"-1-0"),'[1]KTAdO CRR'!$A$4:$D$1000,4,0),""),IF(L24="","",IFERROR(VLOOKUP(CONCATENATE($A24,"-",L$6),[1]!Data[[#All],[MASkod]:[Stav KL (se zjištěním/ bez zjištění)]],4,0),"")))</f>
        <v/>
      </c>
      <c r="N24" s="66" t="str">
        <f>IF(L24="","",IF(IFERROR(VLOOKUP(CONCATENATE($A24,"-",L$6),[1]!Data[[#All],[MASkod]:[JMPRO]],26,0),"")=0,"ANO",IFERROR(UPPER(LEFT(VLOOKUP(CONCATENATE($A24,"-",L$6),[1]!Data[[#All],[MASkod]:[JMPRO]],26,0),3)),"")))</f>
        <v/>
      </c>
      <c r="O24" s="67" t="str">
        <f>IF(AND(I24="zásadní zjištění",K24="NE"),COUNTIFS('[1]AdO CRR'!D:D,'Stav administrace CLLD v IROP'!A24,'[1]AdO CRR'!A:A,'Stav administrace CLLD v IROP'!J24),IF(AND(L24="zásadní zjištění",N24="NE"),COUNTIFS('[1]AdO CRR'!D:D,'Stav administrace CLLD v IROP'!A24,'[1]AdO CRR'!A:A,'Stav administrace CLLD v IROP'!M24),""))</f>
        <v/>
      </c>
      <c r="P24" s="67" t="str">
        <f>IF(AND(I24="zásadní zjištění",K24="NE"),COUNTIFS('[1]AdO CRR'!D:D,'Stav administrace CLLD v IROP'!A24,'[1]AdO CRR'!A:A,'Stav administrace CLLD v IROP'!J24,'[1]AdO CRR'!Q:Q,"ANO"),IF(AND(L24="zásadní zjištění",N24="NE"),COUNTIFS('[1]AdO CRR'!D:D,'Stav administrace CLLD v IROP'!A24,'[1]AdO CRR'!A:A,'Stav administrace CLLD v IROP'!M24,'[1]AdO CRR'!Q:Q,"ANO"),""))</f>
        <v/>
      </c>
      <c r="Q24" s="71">
        <f>IF(COUNTIFS('[1]AdO CRR'!D:D,'Stav administrace CLLD v IROP'!A24)=0,"",COUNTIFS('[1]AdO CRR'!D:D,'Stav administrace CLLD v IROP'!A24))</f>
        <v>10</v>
      </c>
      <c r="R24" s="71">
        <f>IF(COUNTIFS('[1]AdO CRR'!D:D,'Stav administrace CLLD v IROP'!A24,'[1]AdO CRR'!Q:Q,"ANO")=0,"",COUNTIFS('[1]AdO CRR'!D:D,'Stav administrace CLLD v IROP'!A24,'[1]AdO CRR'!Q:Q,"ANO"))</f>
        <v>9</v>
      </c>
      <c r="S24" s="65">
        <f>IF(IFERROR(GETPIVOTDATA("Registrační číslo projektu",[1]KHspoj909s!$A$3,"strategie MAS",A24,"Kód a název stavu2","PP30+")+GETPIVOTDATA("Registrační číslo projektu",[1]KHspoj909s!$A$3,"strategie MAS",A24,"Kód a název stavu2","PP27+")+GETPIVOTDATA("Registrační číslo projektu",[1]KHspoj909s!$A$3,"strategie MAS",A24,"Kód a název stavu2","PP41+"),"")=0,"",IFERROR(GETPIVOTDATA("Registrační číslo projektu",[1]KHspoj909s!$A$3,"strategie MAS",A24,"Kód a název stavu2","PP30+")+GETPIVOTDATA("Registrační číslo projektu",[1]KHspoj909s!$A$3,"strategie MAS",A24,"Kód a název stavu2","PP27+")+GETPIVOTDATA("Registrační číslo projektu",[1]KHspoj909s!$A$3,"strategie MAS",A24,"Kód a název stavu2","PP41+"),""))</f>
        <v>9</v>
      </c>
      <c r="T24" s="65">
        <f>IF(IFERROR(GETPIVOTDATA("Registrační číslo projektu",[1]KHspoj909s!$A$3,"strategie MAS",A24,"Kód a název stavu2","PP30+")+GETPIVOTDATA("Registrační číslo projektu",[1]KHspoj909s!$A$3,"strategie MAS",A24,"Kód a název stavu2","PP41+"),"")=0,"",IFERROR(GETPIVOTDATA("Registrační číslo projektu",[1]KHspoj909s!$A$3,"strategie MAS",A24,"Kód a název stavu2","PP30+")+GETPIVOTDATA("Registrační číslo projektu",[1]KHspoj909s!$A$3,"strategie MAS",A24,"Kód a název stavu2","PP41+"),""))</f>
        <v>9</v>
      </c>
      <c r="U24" s="65">
        <f>IF(IFERROR(GETPIVOTDATA("Registrační číslo projektu",[1]KHspoj909s!$A$3,"strategie MAS",A24,"Kód a název stavu2","PP41+"),"")=0,"",IFERROR(GETPIVOTDATA("Registrační číslo projektu",[1]KHspoj909s!$A$3,"strategie MAS",A24,"Kód a název stavu2","PP41+"),""))</f>
        <v>6</v>
      </c>
      <c r="V24" s="68">
        <f>IFERROR(VLOOKUP(A24,[1]M975!$A$5:$B$184,2,0),0)/1000</f>
        <v>18283.704380000003</v>
      </c>
    </row>
    <row r="25" spans="1:22" ht="15" customHeight="1" x14ac:dyDescent="0.25">
      <c r="A25" s="61" t="s">
        <v>79</v>
      </c>
      <c r="B25" s="62" t="s">
        <v>80</v>
      </c>
      <c r="C25" s="63" t="s">
        <v>69</v>
      </c>
      <c r="D25" s="64" t="s">
        <v>35</v>
      </c>
      <c r="E25" s="64" t="s">
        <v>35</v>
      </c>
      <c r="F25" s="64" t="s">
        <v>35</v>
      </c>
      <c r="G25" s="65">
        <f>IF(SUM(COUNTIFS([1]!HH902HH[číslo IN],'Stav administrace CLLD v IROP'!A25,[1]!HH902HH[[Kód stavu výzvy ]],{"S42";"S5";"S6";"S7";"S8";"S9"}))=0,"",SUM(COUNTIFS([1]!HH902HH[číslo IN],'Stav administrace CLLD v IROP'!A25,[1]!HH902HH[[Kód stavu výzvy ]],{"S42";"S5";"S6";"S7";"S8";"S9"})))</f>
        <v>12</v>
      </c>
      <c r="H25" s="65">
        <f>IF(SUM(COUNTIFS([1]!HH902HH[číslo IN],'Stav administrace CLLD v IROP'!A25,[1]!HH902HH[[Kód stavu výzvy ]],{"S8";"S9"}))=0,"",SUM(COUNTIFS([1]!HH902HH[číslo IN],'Stav administrace CLLD v IROP'!A25,[1]!HH902HH[[Kód stavu výzvy ]],{"S8";"S9"})))</f>
        <v>12</v>
      </c>
      <c r="I25" s="57" t="str">
        <f>IF(IF(IFERROR(VLOOKUP(CONCATENATE($A25,"-",I$6,"-1-0"),'[1]KTAdO CRR'!$A$4:$D$1000,4,0),"")="",IFERROR(VLOOKUP(CONCATENATE($A25,"-",I$6),[1]!Data[[#All],[MASkod]:[Stav KL (se zjištěním/ bez zjištění)]],11,0),""),"zahájeno")=0,"",IF(IFERROR(VLOOKUP(CONCATENATE($A25,"-",I$6,"-1-0"),'[1]KTAdO CRR'!$A$4:$D$1000,4,0),"")="",IFERROR(VLOOKUP(CONCATENATE($A25,"-",I$6),[1]!Data[[#All],[MASkod]:[Stav KL (se zjištěním/ bez zjištění)]],11,0),""),"zahájeno"))</f>
        <v/>
      </c>
      <c r="J25" s="58" t="str">
        <f>IF(I25="zahájeno",IFERROR(VLOOKUP(CONCATENATE($A25,"-",I$6,"-1-0"),'[1]KTAdO CRR'!$A$4:$D$1000,4,0),""),IF(I25="","",IFERROR(VLOOKUP(CONCATENATE($A25,"-",I$6),[1]!Data[[#All],[MASkod]:[Stav KL (se zjištěním/ bez zjištění)]],4,0),"")))</f>
        <v/>
      </c>
      <c r="K25" s="66" t="str">
        <f>IF(I25="","",IF(IFERROR(VLOOKUP(CONCATENATE($A25,"-",I$6),[1]!Data[[#All],[MASkod]:[JMPRO]],26,0),"")=0,"ANO",IFERROR(UPPER(LEFT(VLOOKUP(CONCATENATE($A25,"-",I$6),[1]!Data[[#All],[MASkod]:[JMPRO]],26,0),3)),"")))</f>
        <v/>
      </c>
      <c r="L25" s="57" t="str">
        <f>IF(IF(IFERROR(VLOOKUP(CONCATENATE($A25,"-",L$6,"-1-0"),'[1]KTAdO CRR'!$A$4:$D$1000,4,0),"")="",IFERROR(VLOOKUP(CONCATENATE($A25,"-",L$6),[1]!Data[[#All],[MASkod]:[Stav KL (se zjištěním/ bez zjištění)]],11,0),""),"zahájeno")=0,"zahájheno",IF(IFERROR(VLOOKUP(CONCATENATE($A25,"-",L$6,"-1-0"),'[1]KTAdO CRR'!$A$4:$D$1000,4,0),"")="",IFERROR(VLOOKUP(CONCATENATE($A25,"-",L$6),[1]!Data[[#All],[MASkod]:[Stav KL (se zjištěním/ bez zjištění)]],11,0),""),"zahájeno"))</f>
        <v/>
      </c>
      <c r="M25" s="58" t="str">
        <f>IF(L25="zahájeno",IFERROR(VLOOKUP(CONCATENATE($A25,"-",L$6,"-1-0"),'[1]KTAdO CRR'!$A$4:$D$1000,4,0),""),IF(L25="","",IFERROR(VLOOKUP(CONCATENATE($A25,"-",L$6),[1]!Data[[#All],[MASkod]:[Stav KL (se zjištěním/ bez zjištění)]],4,0),"")))</f>
        <v/>
      </c>
      <c r="N25" s="66" t="str">
        <f>IF(L25="","",IF(IFERROR(VLOOKUP(CONCATENATE($A25,"-",L$6),[1]!Data[[#All],[MASkod]:[JMPRO]],26,0),"")=0,"ANO",IFERROR(UPPER(LEFT(VLOOKUP(CONCATENATE($A25,"-",L$6),[1]!Data[[#All],[MASkod]:[JMPRO]],26,0),3)),"")))</f>
        <v/>
      </c>
      <c r="O25" s="67" t="str">
        <f>IF(AND(I25="zásadní zjištění",K25="NE"),COUNTIFS('[1]AdO CRR'!D:D,'Stav administrace CLLD v IROP'!A25,'[1]AdO CRR'!A:A,'Stav administrace CLLD v IROP'!J25),IF(AND(L25="zásadní zjištění",N25="NE"),COUNTIFS('[1]AdO CRR'!D:D,'Stav administrace CLLD v IROP'!A25,'[1]AdO CRR'!A:A,'Stav administrace CLLD v IROP'!M25),""))</f>
        <v/>
      </c>
      <c r="P25" s="67" t="str">
        <f>IF(AND(I25="zásadní zjištění",K25="NE"),COUNTIFS('[1]AdO CRR'!D:D,'Stav administrace CLLD v IROP'!A25,'[1]AdO CRR'!A:A,'Stav administrace CLLD v IROP'!J25,'[1]AdO CRR'!Q:Q,"ANO"),IF(AND(L25="zásadní zjištění",N25="NE"),COUNTIFS('[1]AdO CRR'!D:D,'Stav administrace CLLD v IROP'!A25,'[1]AdO CRR'!A:A,'Stav administrace CLLD v IROP'!M25,'[1]AdO CRR'!Q:Q,"ANO"),""))</f>
        <v/>
      </c>
      <c r="Q25" s="71">
        <f>IF(COUNTIFS('[1]AdO CRR'!D:D,'Stav administrace CLLD v IROP'!A25)=0,"",COUNTIFS('[1]AdO CRR'!D:D,'Stav administrace CLLD v IROP'!A25))</f>
        <v>17</v>
      </c>
      <c r="R25" s="71">
        <f>IF(COUNTIFS('[1]AdO CRR'!D:D,'Stav administrace CLLD v IROP'!A25,'[1]AdO CRR'!Q:Q,"ANO")=0,"",COUNTIFS('[1]AdO CRR'!D:D,'Stav administrace CLLD v IROP'!A25,'[1]AdO CRR'!Q:Q,"ANO"))</f>
        <v>17</v>
      </c>
      <c r="S25" s="65">
        <f>IF(IFERROR(GETPIVOTDATA("Registrační číslo projektu",[1]KHspoj909s!$A$3,"strategie MAS",A25,"Kód a název stavu2","PP30+")+GETPIVOTDATA("Registrační číslo projektu",[1]KHspoj909s!$A$3,"strategie MAS",A25,"Kód a název stavu2","PP27+")+GETPIVOTDATA("Registrační číslo projektu",[1]KHspoj909s!$A$3,"strategie MAS",A25,"Kód a název stavu2","PP41+"),"")=0,"",IFERROR(GETPIVOTDATA("Registrační číslo projektu",[1]KHspoj909s!$A$3,"strategie MAS",A25,"Kód a název stavu2","PP30+")+GETPIVOTDATA("Registrační číslo projektu",[1]KHspoj909s!$A$3,"strategie MAS",A25,"Kód a název stavu2","PP27+")+GETPIVOTDATA("Registrační číslo projektu",[1]KHspoj909s!$A$3,"strategie MAS",A25,"Kód a název stavu2","PP41+"),""))</f>
        <v>17</v>
      </c>
      <c r="T25" s="65">
        <f>IF(IFERROR(GETPIVOTDATA("Registrační číslo projektu",[1]KHspoj909s!$A$3,"strategie MAS",A25,"Kód a název stavu2","PP30+")+GETPIVOTDATA("Registrační číslo projektu",[1]KHspoj909s!$A$3,"strategie MAS",A25,"Kód a název stavu2","PP41+"),"")=0,"",IFERROR(GETPIVOTDATA("Registrační číslo projektu",[1]KHspoj909s!$A$3,"strategie MAS",A25,"Kód a název stavu2","PP30+")+GETPIVOTDATA("Registrační číslo projektu",[1]KHspoj909s!$A$3,"strategie MAS",A25,"Kód a název stavu2","PP41+"),""))</f>
        <v>17</v>
      </c>
      <c r="U25" s="65">
        <f>IF(IFERROR(GETPIVOTDATA("Registrační číslo projektu",[1]KHspoj909s!$A$3,"strategie MAS",A25,"Kód a název stavu2","PP41+"),"")=0,"",IFERROR(GETPIVOTDATA("Registrační číslo projektu",[1]KHspoj909s!$A$3,"strategie MAS",A25,"Kód a název stavu2","PP41+"),""))</f>
        <v>3</v>
      </c>
      <c r="V25" s="68">
        <f>IFERROR(VLOOKUP(A25,[1]M975!$A$5:$B$184,2,0),0)/1000</f>
        <v>15734.93022</v>
      </c>
    </row>
    <row r="26" spans="1:22" x14ac:dyDescent="0.25">
      <c r="A26" s="61" t="s">
        <v>81</v>
      </c>
      <c r="B26" s="62" t="s">
        <v>82</v>
      </c>
      <c r="C26" s="63" t="s">
        <v>43</v>
      </c>
      <c r="D26" s="64" t="s">
        <v>35</v>
      </c>
      <c r="E26" s="64" t="s">
        <v>35</v>
      </c>
      <c r="F26" s="64" t="s">
        <v>35</v>
      </c>
      <c r="G26" s="65">
        <f>IF(SUM(COUNTIFS([1]!HH902HH[číslo IN],'Stav administrace CLLD v IROP'!A26,[1]!HH902HH[[Kód stavu výzvy ]],{"S42";"S5";"S6";"S7";"S8";"S9"}))=0,"",SUM(COUNTIFS([1]!HH902HH[číslo IN],'Stav administrace CLLD v IROP'!A26,[1]!HH902HH[[Kód stavu výzvy ]],{"S42";"S5";"S6";"S7";"S8";"S9"})))</f>
        <v>13</v>
      </c>
      <c r="H26" s="65">
        <f>IF(SUM(COUNTIFS([1]!HH902HH[číslo IN],'Stav administrace CLLD v IROP'!A26,[1]!HH902HH[[Kód stavu výzvy ]],{"S8";"S9"}))=0,"",SUM(COUNTIFS([1]!HH902HH[číslo IN],'Stav administrace CLLD v IROP'!A26,[1]!HH902HH[[Kód stavu výzvy ]],{"S8";"S9"})))</f>
        <v>11</v>
      </c>
      <c r="I26" s="57" t="str">
        <f>IF(IF(IFERROR(VLOOKUP(CONCATENATE($A26,"-",I$6,"-1-0"),'[1]KTAdO CRR'!$A$4:$D$1000,4,0),"")="",IFERROR(VLOOKUP(CONCATENATE($A26,"-",I$6),[1]!Data[[#All],[MASkod]:[Stav KL (se zjištěním/ bez zjištění)]],11,0),""),"zahájeno")=0,"",IF(IFERROR(VLOOKUP(CONCATENATE($A26,"-",I$6,"-1-0"),'[1]KTAdO CRR'!$A$4:$D$1000,4,0),"")="",IFERROR(VLOOKUP(CONCATENATE($A26,"-",I$6),[1]!Data[[#All],[MASkod]:[Stav KL (se zjištěním/ bez zjištění)]],11,0),""),"zahájeno"))</f>
        <v>se zjištěním</v>
      </c>
      <c r="J26" s="58">
        <f>IF(I26="zahájeno",IFERROR(VLOOKUP(CONCATENATE($A26,"-",I$6,"-1-0"),'[1]KTAdO CRR'!$A$4:$D$1000,4,0),""),IF(I26="","",IFERROR(VLOOKUP(CONCATENATE($A26,"-",I$6),[1]!Data[[#All],[MASkod]:[Stav KL (se zjištěním/ bez zjištění)]],4,0),"")))</f>
        <v>12</v>
      </c>
      <c r="K26" s="66" t="str">
        <f>IF(I26="","",IF(IFERROR(VLOOKUP(CONCATENATE($A26,"-",I$6),[1]!Data[[#All],[MASkod]:[JMPRO]],26,0),"")=0,"ANO",IFERROR(UPPER(LEFT(VLOOKUP(CONCATENATE($A26,"-",I$6),[1]!Data[[#All],[MASkod]:[JMPRO]],26,0),3)),"")))</f>
        <v>ANO</v>
      </c>
      <c r="L26" s="57" t="str">
        <f>IF(IF(IFERROR(VLOOKUP(CONCATENATE($A26,"-",L$6,"-1-0"),'[1]KTAdO CRR'!$A$4:$D$1000,4,0),"")="",IFERROR(VLOOKUP(CONCATENATE($A26,"-",L$6),[1]!Data[[#All],[MASkod]:[Stav KL (se zjištěním/ bez zjištění)]],11,0),""),"zahájeno")=0,"zahájheno",IF(IFERROR(VLOOKUP(CONCATENATE($A26,"-",L$6,"-1-0"),'[1]KTAdO CRR'!$A$4:$D$1000,4,0),"")="",IFERROR(VLOOKUP(CONCATENATE($A26,"-",L$6),[1]!Data[[#All],[MASkod]:[Stav KL (se zjištěním/ bez zjištění)]],11,0),""),"zahájeno"))</f>
        <v/>
      </c>
      <c r="M26" s="58" t="str">
        <f>IF(L26="zahájeno",IFERROR(VLOOKUP(CONCATENATE($A26,"-",L$6,"-1-0"),'[1]KTAdO CRR'!$A$4:$D$1000,4,0),""),IF(L26="","",IFERROR(VLOOKUP(CONCATENATE($A26,"-",L$6),[1]!Data[[#All],[MASkod]:[Stav KL (se zjištěním/ bez zjištění)]],4,0),"")))</f>
        <v/>
      </c>
      <c r="N26" s="66" t="str">
        <f>IF(L26="","",IF(IFERROR(VLOOKUP(CONCATENATE($A26,"-",L$6),[1]!Data[[#All],[MASkod]:[JMPRO]],26,0),"")=0,"ANO",IFERROR(UPPER(LEFT(VLOOKUP(CONCATENATE($A26,"-",L$6),[1]!Data[[#All],[MASkod]:[JMPRO]],26,0),3)),"")))</f>
        <v/>
      </c>
      <c r="O26" s="67" t="str">
        <f>IF(AND(I26="zásadní zjištění",K26="NE"),COUNTIFS('[1]AdO CRR'!D:D,'Stav administrace CLLD v IROP'!A26,'[1]AdO CRR'!A:A,'Stav administrace CLLD v IROP'!J26),IF(AND(L26="zásadní zjištění",N26="NE"),COUNTIFS('[1]AdO CRR'!D:D,'Stav administrace CLLD v IROP'!A26,'[1]AdO CRR'!A:A,'Stav administrace CLLD v IROP'!M26),""))</f>
        <v/>
      </c>
      <c r="P26" s="67" t="str">
        <f>IF(AND(I26="zásadní zjištění",K26="NE"),COUNTIFS('[1]AdO CRR'!D:D,'Stav administrace CLLD v IROP'!A26,'[1]AdO CRR'!A:A,'Stav administrace CLLD v IROP'!J26,'[1]AdO CRR'!Q:Q,"ANO"),IF(AND(L26="zásadní zjištění",N26="NE"),COUNTIFS('[1]AdO CRR'!D:D,'Stav administrace CLLD v IROP'!A26,'[1]AdO CRR'!A:A,'Stav administrace CLLD v IROP'!M26,'[1]AdO CRR'!Q:Q,"ANO"),""))</f>
        <v/>
      </c>
      <c r="Q26" s="71">
        <f>IF(COUNTIFS('[1]AdO CRR'!D:D,'Stav administrace CLLD v IROP'!A26)=0,"",COUNTIFS('[1]AdO CRR'!D:D,'Stav administrace CLLD v IROP'!A26))</f>
        <v>20</v>
      </c>
      <c r="R26" s="71">
        <f>IF(COUNTIFS('[1]AdO CRR'!D:D,'Stav administrace CLLD v IROP'!A26,'[1]AdO CRR'!Q:Q,"ANO")=0,"",COUNTIFS('[1]AdO CRR'!D:D,'Stav administrace CLLD v IROP'!A26,'[1]AdO CRR'!Q:Q,"ANO"))</f>
        <v>13</v>
      </c>
      <c r="S26" s="65">
        <f>IF(IFERROR(GETPIVOTDATA("Registrační číslo projektu",[1]KHspoj909s!$A$3,"strategie MAS",A26,"Kód a název stavu2","PP30+")+GETPIVOTDATA("Registrační číslo projektu",[1]KHspoj909s!$A$3,"strategie MAS",A26,"Kód a název stavu2","PP27+")+GETPIVOTDATA("Registrační číslo projektu",[1]KHspoj909s!$A$3,"strategie MAS",A26,"Kód a název stavu2","PP41+"),"")=0,"",IFERROR(GETPIVOTDATA("Registrační číslo projektu",[1]KHspoj909s!$A$3,"strategie MAS",A26,"Kód a název stavu2","PP30+")+GETPIVOTDATA("Registrační číslo projektu",[1]KHspoj909s!$A$3,"strategie MAS",A26,"Kód a název stavu2","PP27+")+GETPIVOTDATA("Registrační číslo projektu",[1]KHspoj909s!$A$3,"strategie MAS",A26,"Kód a název stavu2","PP41+"),""))</f>
        <v>12</v>
      </c>
      <c r="T26" s="65">
        <f>IF(IFERROR(GETPIVOTDATA("Registrační číslo projektu",[1]KHspoj909s!$A$3,"strategie MAS",A26,"Kód a název stavu2","PP30+")+GETPIVOTDATA("Registrační číslo projektu",[1]KHspoj909s!$A$3,"strategie MAS",A26,"Kód a název stavu2","PP41+"),"")=0,"",IFERROR(GETPIVOTDATA("Registrační číslo projektu",[1]KHspoj909s!$A$3,"strategie MAS",A26,"Kód a název stavu2","PP30+")+GETPIVOTDATA("Registrační číslo projektu",[1]KHspoj909s!$A$3,"strategie MAS",A26,"Kód a název stavu2","PP41+"),""))</f>
        <v>12</v>
      </c>
      <c r="U26" s="65">
        <f>IF(IFERROR(GETPIVOTDATA("Registrační číslo projektu",[1]KHspoj909s!$A$3,"strategie MAS",A26,"Kód a název stavu2","PP41+"),"")=0,"",IFERROR(GETPIVOTDATA("Registrační číslo projektu",[1]KHspoj909s!$A$3,"strategie MAS",A26,"Kód a název stavu2","PP41+"),""))</f>
        <v>10</v>
      </c>
      <c r="V26" s="68">
        <f>IFERROR(VLOOKUP(A26,[1]M975!$A$5:$B$184,2,0),0)/1000</f>
        <v>13037.307229999999</v>
      </c>
    </row>
    <row r="27" spans="1:22" x14ac:dyDescent="0.25">
      <c r="A27" s="61" t="s">
        <v>83</v>
      </c>
      <c r="B27" s="62" t="s">
        <v>84</v>
      </c>
      <c r="C27" s="63" t="s">
        <v>40</v>
      </c>
      <c r="D27" s="64" t="s">
        <v>35</v>
      </c>
      <c r="E27" s="64" t="s">
        <v>35</v>
      </c>
      <c r="F27" s="64" t="s">
        <v>35</v>
      </c>
      <c r="G27" s="65">
        <f>IF(SUM(COUNTIFS([1]!HH902HH[číslo IN],'Stav administrace CLLD v IROP'!A27,[1]!HH902HH[[Kód stavu výzvy ]],{"S42";"S5";"S6";"S7";"S8";"S9"}))=0,"",SUM(COUNTIFS([1]!HH902HH[číslo IN],'Stav administrace CLLD v IROP'!A27,[1]!HH902HH[[Kód stavu výzvy ]],{"S42";"S5";"S6";"S7";"S8";"S9"})))</f>
        <v>13</v>
      </c>
      <c r="H27" s="65">
        <f>IF(SUM(COUNTIFS([1]!HH902HH[číslo IN],'Stav administrace CLLD v IROP'!A27,[1]!HH902HH[[Kód stavu výzvy ]],{"S8";"S9"}))=0,"",SUM(COUNTIFS([1]!HH902HH[číslo IN],'Stav administrace CLLD v IROP'!A27,[1]!HH902HH[[Kód stavu výzvy ]],{"S8";"S9"})))</f>
        <v>13</v>
      </c>
      <c r="I27" s="57" t="str">
        <f>IF(IF(IFERROR(VLOOKUP(CONCATENATE($A27,"-",I$6,"-1-0"),'[1]KTAdO CRR'!$A$4:$D$1000,4,0),"")="",IFERROR(VLOOKUP(CONCATENATE($A27,"-",I$6),[1]!Data[[#All],[MASkod]:[Stav KL (se zjištěním/ bez zjištění)]],11,0),""),"zahájeno")=0,"",IF(IFERROR(VLOOKUP(CONCATENATE($A27,"-",I$6,"-1-0"),'[1]KTAdO CRR'!$A$4:$D$1000,4,0),"")="",IFERROR(VLOOKUP(CONCATENATE($A27,"-",I$6),[1]!Data[[#All],[MASkod]:[Stav KL (se zjištěním/ bez zjištění)]],11,0),""),"zahájeno"))</f>
        <v>zásadní zjištění</v>
      </c>
      <c r="J27" s="58">
        <f>IF(I27="zahájeno",IFERROR(VLOOKUP(CONCATENATE($A27,"-",I$6,"-1-0"),'[1]KTAdO CRR'!$A$4:$D$1000,4,0),""),IF(I27="","",IFERROR(VLOOKUP(CONCATENATE($A27,"-",I$6),[1]!Data[[#All],[MASkod]:[Stav KL (se zjištěním/ bez zjištění)]],4,0),"")))</f>
        <v>5</v>
      </c>
      <c r="K27" s="66" t="str">
        <f>IF(I27="","",IF(IFERROR(VLOOKUP(CONCATENATE($A27,"-",I$6),[1]!Data[[#All],[MASkod]:[JMPRO]],26,0),"")=0,"ANO",IFERROR(UPPER(LEFT(VLOOKUP(CONCATENATE($A27,"-",I$6),[1]!Data[[#All],[MASkod]:[JMPRO]],26,0),3)),"")))</f>
        <v>ANO</v>
      </c>
      <c r="L27" s="57" t="str">
        <f>IF(IF(IFERROR(VLOOKUP(CONCATENATE($A27,"-",L$6,"-1-0"),'[1]KTAdO CRR'!$A$4:$D$1000,4,0),"")="",IFERROR(VLOOKUP(CONCATENATE($A27,"-",L$6),[1]!Data[[#All],[MASkod]:[Stav KL (se zjištěním/ bez zjištění)]],11,0),""),"zahájeno")=0,"zahájheno",IF(IFERROR(VLOOKUP(CONCATENATE($A27,"-",L$6,"-1-0"),'[1]KTAdO CRR'!$A$4:$D$1000,4,0),"")="",IFERROR(VLOOKUP(CONCATENATE($A27,"-",L$6),[1]!Data[[#All],[MASkod]:[Stav KL (se zjištěním/ bez zjištění)]],11,0),""),"zahájeno"))</f>
        <v/>
      </c>
      <c r="M27" s="58" t="str">
        <f>IF(L27="zahájeno",IFERROR(VLOOKUP(CONCATENATE($A27,"-",L$6,"-1-0"),'[1]KTAdO CRR'!$A$4:$D$1000,4,0),""),IF(L27="","",IFERROR(VLOOKUP(CONCATENATE($A27,"-",L$6),[1]!Data[[#All],[MASkod]:[Stav KL (se zjištěním/ bez zjištění)]],4,0),"")))</f>
        <v/>
      </c>
      <c r="N27" s="66" t="str">
        <f>IF(L27="","",IF(IFERROR(VLOOKUP(CONCATENATE($A27,"-",L$6),[1]!Data[[#All],[MASkod]:[JMPRO]],26,0),"")=0,"ANO",IFERROR(UPPER(LEFT(VLOOKUP(CONCATENATE($A27,"-",L$6),[1]!Data[[#All],[MASkod]:[JMPRO]],26,0),3)),"")))</f>
        <v/>
      </c>
      <c r="O27" s="67" t="str">
        <f>IF(AND(I27="zásadní zjištění",K27="NE"),COUNTIFS('[1]AdO CRR'!D:D,'Stav administrace CLLD v IROP'!A27,'[1]AdO CRR'!A:A,'Stav administrace CLLD v IROP'!J27),IF(AND(L27="zásadní zjištění",N27="NE"),COUNTIFS('[1]AdO CRR'!D:D,'Stav administrace CLLD v IROP'!A27,'[1]AdO CRR'!A:A,'Stav administrace CLLD v IROP'!M27),""))</f>
        <v/>
      </c>
      <c r="P27" s="67" t="str">
        <f>IF(AND(I27="zásadní zjištění",K27="NE"),COUNTIFS('[1]AdO CRR'!D:D,'Stav administrace CLLD v IROP'!A27,'[1]AdO CRR'!A:A,'Stav administrace CLLD v IROP'!J27,'[1]AdO CRR'!Q:Q,"ANO"),IF(AND(L27="zásadní zjištění",N27="NE"),COUNTIFS('[1]AdO CRR'!D:D,'Stav administrace CLLD v IROP'!A27,'[1]AdO CRR'!A:A,'Stav administrace CLLD v IROP'!M27,'[1]AdO CRR'!Q:Q,"ANO"),""))</f>
        <v/>
      </c>
      <c r="Q27" s="71">
        <f>IF(COUNTIFS('[1]AdO CRR'!D:D,'Stav administrace CLLD v IROP'!A27)=0,"",COUNTIFS('[1]AdO CRR'!D:D,'Stav administrace CLLD v IROP'!A27))</f>
        <v>22</v>
      </c>
      <c r="R27" s="71">
        <f>IF(COUNTIFS('[1]AdO CRR'!D:D,'Stav administrace CLLD v IROP'!A27,'[1]AdO CRR'!Q:Q,"ANO")=0,"",COUNTIFS('[1]AdO CRR'!D:D,'Stav administrace CLLD v IROP'!A27,'[1]AdO CRR'!Q:Q,"ANO"))</f>
        <v>19</v>
      </c>
      <c r="S27" s="65">
        <f>IF(IFERROR(GETPIVOTDATA("Registrační číslo projektu",[1]KHspoj909s!$A$3,"strategie MAS",A27,"Kód a název stavu2","PP30+")+GETPIVOTDATA("Registrační číslo projektu",[1]KHspoj909s!$A$3,"strategie MAS",A27,"Kód a název stavu2","PP27+")+GETPIVOTDATA("Registrační číslo projektu",[1]KHspoj909s!$A$3,"strategie MAS",A27,"Kód a název stavu2","PP41+"),"")=0,"",IFERROR(GETPIVOTDATA("Registrační číslo projektu",[1]KHspoj909s!$A$3,"strategie MAS",A27,"Kód a název stavu2","PP30+")+GETPIVOTDATA("Registrační číslo projektu",[1]KHspoj909s!$A$3,"strategie MAS",A27,"Kód a název stavu2","PP27+")+GETPIVOTDATA("Registrační číslo projektu",[1]KHspoj909s!$A$3,"strategie MAS",A27,"Kód a název stavu2","PP41+"),""))</f>
        <v>14</v>
      </c>
      <c r="T27" s="65">
        <f>IF(IFERROR(GETPIVOTDATA("Registrační číslo projektu",[1]KHspoj909s!$A$3,"strategie MAS",A27,"Kód a název stavu2","PP30+")+GETPIVOTDATA("Registrační číslo projektu",[1]KHspoj909s!$A$3,"strategie MAS",A27,"Kód a název stavu2","PP41+"),"")=0,"",IFERROR(GETPIVOTDATA("Registrační číslo projektu",[1]KHspoj909s!$A$3,"strategie MAS",A27,"Kód a název stavu2","PP30+")+GETPIVOTDATA("Registrační číslo projektu",[1]KHspoj909s!$A$3,"strategie MAS",A27,"Kód a název stavu2","PP41+"),""))</f>
        <v>10</v>
      </c>
      <c r="U27" s="65">
        <f>IF(IFERROR(GETPIVOTDATA("Registrační číslo projektu",[1]KHspoj909s!$A$3,"strategie MAS",A27,"Kód a název stavu2","PP41+"),"")=0,"",IFERROR(GETPIVOTDATA("Registrační číslo projektu",[1]KHspoj909s!$A$3,"strategie MAS",A27,"Kód a název stavu2","PP41+"),""))</f>
        <v>3</v>
      </c>
      <c r="V27" s="68">
        <f>IFERROR(VLOOKUP(A27,[1]M975!$A$5:$B$184,2,0),0)/1000</f>
        <v>10878.742459999999</v>
      </c>
    </row>
    <row r="28" spans="1:22" x14ac:dyDescent="0.25">
      <c r="A28" s="61" t="s">
        <v>85</v>
      </c>
      <c r="B28" s="62" t="s">
        <v>86</v>
      </c>
      <c r="C28" s="70" t="s">
        <v>40</v>
      </c>
      <c r="D28" s="64" t="s">
        <v>35</v>
      </c>
      <c r="E28" s="64" t="s">
        <v>35</v>
      </c>
      <c r="F28" s="73" t="s">
        <v>35</v>
      </c>
      <c r="G28" s="65">
        <f>IF(SUM(COUNTIFS([1]!HH902HH[číslo IN],'Stav administrace CLLD v IROP'!A28,[1]!HH902HH[[Kód stavu výzvy ]],{"S42";"S5";"S6";"S7";"S8";"S9"}))=0,"",SUM(COUNTIFS([1]!HH902HH[číslo IN],'Stav administrace CLLD v IROP'!A28,[1]!HH902HH[[Kód stavu výzvy ]],{"S42";"S5";"S6";"S7";"S8";"S9"})))</f>
        <v>9</v>
      </c>
      <c r="H28" s="65">
        <f>IF(SUM(COUNTIFS([1]!HH902HH[číslo IN],'Stav administrace CLLD v IROP'!A28,[1]!HH902HH[[Kód stavu výzvy ]],{"S8";"S9"}))=0,"",SUM(COUNTIFS([1]!HH902HH[číslo IN],'Stav administrace CLLD v IROP'!A28,[1]!HH902HH[[Kód stavu výzvy ]],{"S8";"S9"})))</f>
        <v>6</v>
      </c>
      <c r="I28" s="57" t="str">
        <f>IF(IF(IFERROR(VLOOKUP(CONCATENATE($A28,"-",I$6,"-1-0"),'[1]KTAdO CRR'!$A$4:$D$1000,4,0),"")="",IFERROR(VLOOKUP(CONCATENATE($A28,"-",I$6),[1]!Data[[#All],[MASkod]:[Stav KL (se zjištěním/ bez zjištění)]],11,0),""),"zahájeno")=0,"",IF(IFERROR(VLOOKUP(CONCATENATE($A28,"-",I$6,"-1-0"),'[1]KTAdO CRR'!$A$4:$D$1000,4,0),"")="",IFERROR(VLOOKUP(CONCATENATE($A28,"-",I$6),[1]!Data[[#All],[MASkod]:[Stav KL (se zjištěním/ bez zjištění)]],11,0),""),"zahájeno"))</f>
        <v/>
      </c>
      <c r="J28" s="58" t="str">
        <f>IF(I28="zahájeno",IFERROR(VLOOKUP(CONCATENATE($A28,"-",I$6,"-1-0"),'[1]KTAdO CRR'!$A$4:$D$1000,4,0),""),IF(I28="","",IFERROR(VLOOKUP(CONCATENATE($A28,"-",I$6),[1]!Data[[#All],[MASkod]:[Stav KL (se zjištěním/ bez zjištění)]],4,0),"")))</f>
        <v/>
      </c>
      <c r="K28" s="66" t="str">
        <f>IF(I28="","",IF(IFERROR(VLOOKUP(CONCATENATE($A28,"-",I$6),[1]!Data[[#All],[MASkod]:[JMPRO]],26,0),"")=0,"ANO",IFERROR(UPPER(LEFT(VLOOKUP(CONCATENATE($A28,"-",I$6),[1]!Data[[#All],[MASkod]:[JMPRO]],26,0),3)),"")))</f>
        <v/>
      </c>
      <c r="L28" s="57" t="str">
        <f>IF(IF(IFERROR(VLOOKUP(CONCATENATE($A28,"-",L$6,"-1-0"),'[1]KTAdO CRR'!$A$4:$D$1000,4,0),"")="",IFERROR(VLOOKUP(CONCATENATE($A28,"-",L$6),[1]!Data[[#All],[MASkod]:[Stav KL (se zjištěním/ bez zjištění)]],11,0),""),"zahájeno")=0,"zahájheno",IF(IFERROR(VLOOKUP(CONCATENATE($A28,"-",L$6,"-1-0"),'[1]KTAdO CRR'!$A$4:$D$1000,4,0),"")="",IFERROR(VLOOKUP(CONCATENATE($A28,"-",L$6),[1]!Data[[#All],[MASkod]:[Stav KL (se zjištěním/ bez zjištění)]],11,0),""),"zahájeno"))</f>
        <v/>
      </c>
      <c r="M28" s="58" t="str">
        <f>IF(L28="zahájeno",IFERROR(VLOOKUP(CONCATENATE($A28,"-",L$6,"-1-0"),'[1]KTAdO CRR'!$A$4:$D$1000,4,0),""),IF(L28="","",IFERROR(VLOOKUP(CONCATENATE($A28,"-",L$6),[1]!Data[[#All],[MASkod]:[Stav KL (se zjištěním/ bez zjištění)]],4,0),"")))</f>
        <v/>
      </c>
      <c r="N28" s="66" t="str">
        <f>IF(L28="","",IF(IFERROR(VLOOKUP(CONCATENATE($A28,"-",L$6),[1]!Data[[#All],[MASkod]:[JMPRO]],26,0),"")=0,"ANO",IFERROR(UPPER(LEFT(VLOOKUP(CONCATENATE($A28,"-",L$6),[1]!Data[[#All],[MASkod]:[JMPRO]],26,0),3)),"")))</f>
        <v/>
      </c>
      <c r="O28" s="67" t="str">
        <f>IF(AND(I28="zásadní zjištění",K28="NE"),COUNTIFS('[1]AdO CRR'!D:D,'Stav administrace CLLD v IROP'!A28,'[1]AdO CRR'!A:A,'Stav administrace CLLD v IROP'!J28),IF(AND(L28="zásadní zjištění",N28="NE"),COUNTIFS('[1]AdO CRR'!D:D,'Stav administrace CLLD v IROP'!A28,'[1]AdO CRR'!A:A,'Stav administrace CLLD v IROP'!M28),""))</f>
        <v/>
      </c>
      <c r="P28" s="67" t="str">
        <f>IF(AND(I28="zásadní zjištění",K28="NE"),COUNTIFS('[1]AdO CRR'!D:D,'Stav administrace CLLD v IROP'!A28,'[1]AdO CRR'!A:A,'Stav administrace CLLD v IROP'!J28,'[1]AdO CRR'!Q:Q,"ANO"),IF(AND(L28="zásadní zjištění",N28="NE"),COUNTIFS('[1]AdO CRR'!D:D,'Stav administrace CLLD v IROP'!A28,'[1]AdO CRR'!A:A,'Stav administrace CLLD v IROP'!M28,'[1]AdO CRR'!Q:Q,"ANO"),""))</f>
        <v/>
      </c>
      <c r="Q28" s="71">
        <f>IF(COUNTIFS('[1]AdO CRR'!D:D,'Stav administrace CLLD v IROP'!A28)=0,"",COUNTIFS('[1]AdO CRR'!D:D,'Stav administrace CLLD v IROP'!A28))</f>
        <v>15</v>
      </c>
      <c r="R28" s="71">
        <f>IF(COUNTIFS('[1]AdO CRR'!D:D,'Stav administrace CLLD v IROP'!A28,'[1]AdO CRR'!Q:Q,"ANO")=0,"",COUNTIFS('[1]AdO CRR'!D:D,'Stav administrace CLLD v IROP'!A28,'[1]AdO CRR'!Q:Q,"ANO"))</f>
        <v>15</v>
      </c>
      <c r="S28" s="65">
        <f>IF(IFERROR(GETPIVOTDATA("Registrační číslo projektu",[1]KHspoj909s!$A$3,"strategie MAS",A28,"Kód a název stavu2","PP30+")+GETPIVOTDATA("Registrační číslo projektu",[1]KHspoj909s!$A$3,"strategie MAS",A28,"Kód a název stavu2","PP27+")+GETPIVOTDATA("Registrační číslo projektu",[1]KHspoj909s!$A$3,"strategie MAS",A28,"Kód a název stavu2","PP41+"),"")=0,"",IFERROR(GETPIVOTDATA("Registrační číslo projektu",[1]KHspoj909s!$A$3,"strategie MAS",A28,"Kód a název stavu2","PP30+")+GETPIVOTDATA("Registrační číslo projektu",[1]KHspoj909s!$A$3,"strategie MAS",A28,"Kód a název stavu2","PP27+")+GETPIVOTDATA("Registrační číslo projektu",[1]KHspoj909s!$A$3,"strategie MAS",A28,"Kód a název stavu2","PP41+"),""))</f>
        <v>15</v>
      </c>
      <c r="T28" s="65">
        <f>IF(IFERROR(GETPIVOTDATA("Registrační číslo projektu",[1]KHspoj909s!$A$3,"strategie MAS",A28,"Kód a název stavu2","PP30+")+GETPIVOTDATA("Registrační číslo projektu",[1]KHspoj909s!$A$3,"strategie MAS",A28,"Kód a název stavu2","PP41+"),"")=0,"",IFERROR(GETPIVOTDATA("Registrační číslo projektu",[1]KHspoj909s!$A$3,"strategie MAS",A28,"Kód a název stavu2","PP30+")+GETPIVOTDATA("Registrační číslo projektu",[1]KHspoj909s!$A$3,"strategie MAS",A28,"Kód a název stavu2","PP41+"),""))</f>
        <v>15</v>
      </c>
      <c r="U28" s="65">
        <f>IF(IFERROR(GETPIVOTDATA("Registrační číslo projektu",[1]KHspoj909s!$A$3,"strategie MAS",A28,"Kód a název stavu2","PP41+"),"")=0,"",IFERROR(GETPIVOTDATA("Registrační číslo projektu",[1]KHspoj909s!$A$3,"strategie MAS",A28,"Kód a název stavu2","PP41+"),""))</f>
        <v>8</v>
      </c>
      <c r="V28" s="68">
        <f>IFERROR(VLOOKUP(A28,[1]M975!$A$5:$B$184,2,0),0)/1000</f>
        <v>21453.865590000001</v>
      </c>
    </row>
    <row r="29" spans="1:22" x14ac:dyDescent="0.25">
      <c r="A29" s="61" t="s">
        <v>87</v>
      </c>
      <c r="B29" s="62" t="s">
        <v>88</v>
      </c>
      <c r="C29" s="63" t="s">
        <v>66</v>
      </c>
      <c r="D29" s="64" t="s">
        <v>35</v>
      </c>
      <c r="E29" s="64" t="s">
        <v>35</v>
      </c>
      <c r="F29" s="64" t="s">
        <v>35</v>
      </c>
      <c r="G29" s="65">
        <f>IF(SUM(COUNTIFS([1]!HH902HH[číslo IN],'Stav administrace CLLD v IROP'!A29,[1]!HH902HH[[Kód stavu výzvy ]],{"S42";"S5";"S6";"S7";"S8";"S9"}))=0,"",SUM(COUNTIFS([1]!HH902HH[číslo IN],'Stav administrace CLLD v IROP'!A29,[1]!HH902HH[[Kód stavu výzvy ]],{"S42";"S5";"S6";"S7";"S8";"S9"})))</f>
        <v>13</v>
      </c>
      <c r="H29" s="65">
        <f>IF(SUM(COUNTIFS([1]!HH902HH[číslo IN],'Stav administrace CLLD v IROP'!A29,[1]!HH902HH[[Kód stavu výzvy ]],{"S8";"S9"}))=0,"",SUM(COUNTIFS([1]!HH902HH[číslo IN],'Stav administrace CLLD v IROP'!A29,[1]!HH902HH[[Kód stavu výzvy ]],{"S8";"S9"})))</f>
        <v>13</v>
      </c>
      <c r="I29" s="57" t="str">
        <f>IF(IF(IFERROR(VLOOKUP(CONCATENATE($A29,"-",I$6,"-1-0"),'[1]KTAdO CRR'!$A$4:$D$1000,4,0),"")="",IFERROR(VLOOKUP(CONCATENATE($A29,"-",I$6),[1]!Data[[#All],[MASkod]:[Stav KL (se zjištěním/ bez zjištění)]],11,0),""),"zahájeno")=0,"",IF(IFERROR(VLOOKUP(CONCATENATE($A29,"-",I$6,"-1-0"),'[1]KTAdO CRR'!$A$4:$D$1000,4,0),"")="",IFERROR(VLOOKUP(CONCATENATE($A29,"-",I$6),[1]!Data[[#All],[MASkod]:[Stav KL (se zjištěním/ bez zjištění)]],11,0),""),"zahájeno"))</f>
        <v>se zjištěním</v>
      </c>
      <c r="J29" s="58">
        <f>IF(I29="zahájeno",IFERROR(VLOOKUP(CONCATENATE($A29,"-",I$6,"-1-0"),'[1]KTAdO CRR'!$A$4:$D$1000,4,0),""),IF(I29="","",IFERROR(VLOOKUP(CONCATENATE($A29,"-",I$6),[1]!Data[[#All],[MASkod]:[Stav KL (se zjištěním/ bez zjištění)]],4,0),"")))</f>
        <v>8</v>
      </c>
      <c r="K29" s="66" t="str">
        <f>IF(I29="","",IF(IFERROR(VLOOKUP(CONCATENATE($A29,"-",I$6),[1]!Data[[#All],[MASkod]:[JMPRO]],26,0),"")=0,"ANO",IFERROR(UPPER(LEFT(VLOOKUP(CONCATENATE($A29,"-",I$6),[1]!Data[[#All],[MASkod]:[JMPRO]],26,0),3)),"")))</f>
        <v>ANO</v>
      </c>
      <c r="L29" s="57" t="str">
        <f>IF(IF(IFERROR(VLOOKUP(CONCATENATE($A29,"-",L$6,"-1-0"),'[1]KTAdO CRR'!$A$4:$D$1000,4,0),"")="",IFERROR(VLOOKUP(CONCATENATE($A29,"-",L$6),[1]!Data[[#All],[MASkod]:[Stav KL (se zjištěním/ bez zjištění)]],11,0),""),"zahájeno")=0,"zahájheno",IF(IFERROR(VLOOKUP(CONCATENATE($A29,"-",L$6,"-1-0"),'[1]KTAdO CRR'!$A$4:$D$1000,4,0),"")="",IFERROR(VLOOKUP(CONCATENATE($A29,"-",L$6),[1]!Data[[#All],[MASkod]:[Stav KL (se zjištěním/ bez zjištění)]],11,0),""),"zahájeno"))</f>
        <v/>
      </c>
      <c r="M29" s="58" t="str">
        <f>IF(L29="zahájeno",IFERROR(VLOOKUP(CONCATENATE($A29,"-",L$6,"-1-0"),'[1]KTAdO CRR'!$A$4:$D$1000,4,0),""),IF(L29="","",IFERROR(VLOOKUP(CONCATENATE($A29,"-",L$6),[1]!Data[[#All],[MASkod]:[Stav KL (se zjištěním/ bez zjištění)]],4,0),"")))</f>
        <v/>
      </c>
      <c r="N29" s="66" t="str">
        <f>IF(L29="","",IF(IFERROR(VLOOKUP(CONCATENATE($A29,"-",L$6),[1]!Data[[#All],[MASkod]:[JMPRO]],26,0),"")=0,"ANO",IFERROR(UPPER(LEFT(VLOOKUP(CONCATENATE($A29,"-",L$6),[1]!Data[[#All],[MASkod]:[JMPRO]],26,0),3)),"")))</f>
        <v/>
      </c>
      <c r="O29" s="67" t="str">
        <f>IF(AND(I29="zásadní zjištění",K29="NE"),COUNTIFS('[1]AdO CRR'!D:D,'Stav administrace CLLD v IROP'!A29,'[1]AdO CRR'!A:A,'Stav administrace CLLD v IROP'!J29),IF(AND(L29="zásadní zjištění",N29="NE"),COUNTIFS('[1]AdO CRR'!D:D,'Stav administrace CLLD v IROP'!A29,'[1]AdO CRR'!A:A,'Stav administrace CLLD v IROP'!M29),""))</f>
        <v/>
      </c>
      <c r="P29" s="67" t="str">
        <f>IF(AND(I29="zásadní zjištění",K29="NE"),COUNTIFS('[1]AdO CRR'!D:D,'Stav administrace CLLD v IROP'!A29,'[1]AdO CRR'!A:A,'Stav administrace CLLD v IROP'!J29,'[1]AdO CRR'!Q:Q,"ANO"),IF(AND(L29="zásadní zjištění",N29="NE"),COUNTIFS('[1]AdO CRR'!D:D,'Stav administrace CLLD v IROP'!A29,'[1]AdO CRR'!A:A,'Stav administrace CLLD v IROP'!M29,'[1]AdO CRR'!Q:Q,"ANO"),""))</f>
        <v/>
      </c>
      <c r="Q29" s="71">
        <f>IF(COUNTIFS('[1]AdO CRR'!D:D,'Stav administrace CLLD v IROP'!A29)=0,"",COUNTIFS('[1]AdO CRR'!D:D,'Stav administrace CLLD v IROP'!A29))</f>
        <v>28</v>
      </c>
      <c r="R29" s="71">
        <f>IF(COUNTIFS('[1]AdO CRR'!D:D,'Stav administrace CLLD v IROP'!A29,'[1]AdO CRR'!Q:Q,"ANO")=0,"",COUNTIFS('[1]AdO CRR'!D:D,'Stav administrace CLLD v IROP'!A29,'[1]AdO CRR'!Q:Q,"ANO"))</f>
        <v>22</v>
      </c>
      <c r="S29" s="65">
        <f>IF(IFERROR(GETPIVOTDATA("Registrační číslo projektu",[1]KHspoj909s!$A$3,"strategie MAS",A29,"Kód a název stavu2","PP30+")+GETPIVOTDATA("Registrační číslo projektu",[1]KHspoj909s!$A$3,"strategie MAS",A29,"Kód a název stavu2","PP27+")+GETPIVOTDATA("Registrační číslo projektu",[1]KHspoj909s!$A$3,"strategie MAS",A29,"Kód a název stavu2","PP41+"),"")=0,"",IFERROR(GETPIVOTDATA("Registrační číslo projektu",[1]KHspoj909s!$A$3,"strategie MAS",A29,"Kód a název stavu2","PP30+")+GETPIVOTDATA("Registrační číslo projektu",[1]KHspoj909s!$A$3,"strategie MAS",A29,"Kód a název stavu2","PP27+")+GETPIVOTDATA("Registrační číslo projektu",[1]KHspoj909s!$A$3,"strategie MAS",A29,"Kód a název stavu2","PP41+"),""))</f>
        <v>22</v>
      </c>
      <c r="T29" s="65">
        <f>IF(IFERROR(GETPIVOTDATA("Registrační číslo projektu",[1]KHspoj909s!$A$3,"strategie MAS",A29,"Kód a název stavu2","PP30+")+GETPIVOTDATA("Registrační číslo projektu",[1]KHspoj909s!$A$3,"strategie MAS",A29,"Kód a název stavu2","PP41+"),"")=0,"",IFERROR(GETPIVOTDATA("Registrační číslo projektu",[1]KHspoj909s!$A$3,"strategie MAS",A29,"Kód a název stavu2","PP30+")+GETPIVOTDATA("Registrační číslo projektu",[1]KHspoj909s!$A$3,"strategie MAS",A29,"Kód a název stavu2","PP41+"),""))</f>
        <v>20</v>
      </c>
      <c r="U29" s="65">
        <f>IF(IFERROR(GETPIVOTDATA("Registrační číslo projektu",[1]KHspoj909s!$A$3,"strategie MAS",A29,"Kód a název stavu2","PP41+"),"")=0,"",IFERROR(GETPIVOTDATA("Registrační číslo projektu",[1]KHspoj909s!$A$3,"strategie MAS",A29,"Kód a název stavu2","PP41+"),""))</f>
        <v>11</v>
      </c>
      <c r="V29" s="68">
        <f>IFERROR(VLOOKUP(A29,[1]M975!$A$5:$B$184,2,0),0)/1000</f>
        <v>26075.401469999997</v>
      </c>
    </row>
    <row r="30" spans="1:22" ht="15" customHeight="1" x14ac:dyDescent="0.25">
      <c r="A30" s="61" t="s">
        <v>89</v>
      </c>
      <c r="B30" s="62" t="s">
        <v>90</v>
      </c>
      <c r="C30" s="63" t="s">
        <v>40</v>
      </c>
      <c r="D30" s="64" t="s">
        <v>35</v>
      </c>
      <c r="E30" s="64" t="s">
        <v>35</v>
      </c>
      <c r="F30" s="73" t="s">
        <v>35</v>
      </c>
      <c r="G30" s="65">
        <f>IF(SUM(COUNTIFS([1]!HH902HH[číslo IN],'Stav administrace CLLD v IROP'!A30,[1]!HH902HH[[Kód stavu výzvy ]],{"S42";"S5";"S6";"S7";"S8";"S9"}))=0,"",SUM(COUNTIFS([1]!HH902HH[číslo IN],'Stav administrace CLLD v IROP'!A30,[1]!HH902HH[[Kód stavu výzvy ]],{"S42";"S5";"S6";"S7";"S8";"S9"})))</f>
        <v>6</v>
      </c>
      <c r="H30" s="65">
        <f>IF(SUM(COUNTIFS([1]!HH902HH[číslo IN],'Stav administrace CLLD v IROP'!A30,[1]!HH902HH[[Kód stavu výzvy ]],{"S8";"S9"}))=0,"",SUM(COUNTIFS([1]!HH902HH[číslo IN],'Stav administrace CLLD v IROP'!A30,[1]!HH902HH[[Kód stavu výzvy ]],{"S8";"S9"})))</f>
        <v>6</v>
      </c>
      <c r="I30" s="57" t="str">
        <f>IF(IF(IFERROR(VLOOKUP(CONCATENATE($A30,"-",I$6,"-1-0"),'[1]KTAdO CRR'!$A$4:$D$1000,4,0),"")="",IFERROR(VLOOKUP(CONCATENATE($A30,"-",I$6),[1]!Data[[#All],[MASkod]:[Stav KL (se zjištěním/ bez zjištění)]],11,0),""),"zahájeno")=0,"",IF(IFERROR(VLOOKUP(CONCATENATE($A30,"-",I$6,"-1-0"),'[1]KTAdO CRR'!$A$4:$D$1000,4,0),"")="",IFERROR(VLOOKUP(CONCATENATE($A30,"-",I$6),[1]!Data[[#All],[MASkod]:[Stav KL (se zjištěním/ bez zjištění)]],11,0),""),"zahájeno"))</f>
        <v>zásadní zjištění</v>
      </c>
      <c r="J30" s="58">
        <f>IF(I30="zahájeno",IFERROR(VLOOKUP(CONCATENATE($A30,"-",I$6,"-1-0"),'[1]KTAdO CRR'!$A$4:$D$1000,4,0),""),IF(I30="","",IFERROR(VLOOKUP(CONCATENATE($A30,"-",I$6),[1]!Data[[#All],[MASkod]:[Stav KL (se zjištěním/ bez zjištění)]],4,0),"")))</f>
        <v>1</v>
      </c>
      <c r="K30" s="66" t="str">
        <f>IF(I30="","",IF(IFERROR(VLOOKUP(CONCATENATE($A30,"-",I$6),[1]!Data[[#All],[MASkod]:[JMPRO]],26,0),"")=0,"ANO",IFERROR(UPPER(LEFT(VLOOKUP(CONCATENATE($A30,"-",I$6),[1]!Data[[#All],[MASkod]:[JMPRO]],26,0),3)),"")))</f>
        <v>ANO</v>
      </c>
      <c r="L30" s="57" t="str">
        <f>IF(IF(IFERROR(VLOOKUP(CONCATENATE($A30,"-",L$6,"-1-0"),'[1]KTAdO CRR'!$A$4:$D$1000,4,0),"")="",IFERROR(VLOOKUP(CONCATENATE($A30,"-",L$6),[1]!Data[[#All],[MASkod]:[Stav KL (se zjištěním/ bez zjištění)]],11,0),""),"zahájeno")=0,"zahájheno",IF(IFERROR(VLOOKUP(CONCATENATE($A30,"-",L$6,"-1-0"),'[1]KTAdO CRR'!$A$4:$D$1000,4,0),"")="",IFERROR(VLOOKUP(CONCATENATE($A30,"-",L$6),[1]!Data[[#All],[MASkod]:[Stav KL (se zjištěním/ bez zjištění)]],11,0),""),"zahájeno"))</f>
        <v/>
      </c>
      <c r="M30" s="58" t="str">
        <f>IF(L30="zahájeno",IFERROR(VLOOKUP(CONCATENATE($A30,"-",L$6,"-1-0"),'[1]KTAdO CRR'!$A$4:$D$1000,4,0),""),IF(L30="","",IFERROR(VLOOKUP(CONCATENATE($A30,"-",L$6),[1]!Data[[#All],[MASkod]:[Stav KL (se zjištěním/ bez zjištění)]],4,0),"")))</f>
        <v/>
      </c>
      <c r="N30" s="66" t="str">
        <f>IF(L30="","",IF(IFERROR(VLOOKUP(CONCATENATE($A30,"-",L$6),[1]!Data[[#All],[MASkod]:[JMPRO]],26,0),"")=0,"ANO",IFERROR(UPPER(LEFT(VLOOKUP(CONCATENATE($A30,"-",L$6),[1]!Data[[#All],[MASkod]:[JMPRO]],26,0),3)),"")))</f>
        <v/>
      </c>
      <c r="O30" s="67" t="str">
        <f>IF(AND(I30="zásadní zjištění",K30="NE"),COUNTIFS('[1]AdO CRR'!D:D,'Stav administrace CLLD v IROP'!A30,'[1]AdO CRR'!A:A,'Stav administrace CLLD v IROP'!J30),IF(AND(L30="zásadní zjištění",N30="NE"),COUNTIFS('[1]AdO CRR'!D:D,'Stav administrace CLLD v IROP'!A30,'[1]AdO CRR'!A:A,'Stav administrace CLLD v IROP'!M30),""))</f>
        <v/>
      </c>
      <c r="P30" s="67" t="str">
        <f>IF(AND(I30="zásadní zjištění",K30="NE"),COUNTIFS('[1]AdO CRR'!D:D,'Stav administrace CLLD v IROP'!A30,'[1]AdO CRR'!A:A,'Stav administrace CLLD v IROP'!J30,'[1]AdO CRR'!Q:Q,"ANO"),IF(AND(L30="zásadní zjištění",N30="NE"),COUNTIFS('[1]AdO CRR'!D:D,'Stav administrace CLLD v IROP'!A30,'[1]AdO CRR'!A:A,'Stav administrace CLLD v IROP'!M30,'[1]AdO CRR'!Q:Q,"ANO"),""))</f>
        <v/>
      </c>
      <c r="Q30" s="71">
        <f>IF(COUNTIFS('[1]AdO CRR'!D:D,'Stav administrace CLLD v IROP'!A30)=0,"",COUNTIFS('[1]AdO CRR'!D:D,'Stav administrace CLLD v IROP'!A30))</f>
        <v>16</v>
      </c>
      <c r="R30" s="71">
        <f>IF(COUNTIFS('[1]AdO CRR'!D:D,'Stav administrace CLLD v IROP'!A30,'[1]AdO CRR'!Q:Q,"ANO")=0,"",COUNTIFS('[1]AdO CRR'!D:D,'Stav administrace CLLD v IROP'!A30,'[1]AdO CRR'!Q:Q,"ANO"))</f>
        <v>8</v>
      </c>
      <c r="S30" s="65">
        <f>IF(IFERROR(GETPIVOTDATA("Registrační číslo projektu",[1]KHspoj909s!$A$3,"strategie MAS",A30,"Kód a název stavu2","PP30+")+GETPIVOTDATA("Registrační číslo projektu",[1]KHspoj909s!$A$3,"strategie MAS",A30,"Kód a název stavu2","PP27+")+GETPIVOTDATA("Registrační číslo projektu",[1]KHspoj909s!$A$3,"strategie MAS",A30,"Kód a název stavu2","PP41+"),"")=0,"",IFERROR(GETPIVOTDATA("Registrační číslo projektu",[1]KHspoj909s!$A$3,"strategie MAS",A30,"Kód a název stavu2","PP30+")+GETPIVOTDATA("Registrační číslo projektu",[1]KHspoj909s!$A$3,"strategie MAS",A30,"Kód a název stavu2","PP27+")+GETPIVOTDATA("Registrační číslo projektu",[1]KHspoj909s!$A$3,"strategie MAS",A30,"Kód a název stavu2","PP41+"),""))</f>
        <v>8</v>
      </c>
      <c r="T30" s="65">
        <f>IF(IFERROR(GETPIVOTDATA("Registrační číslo projektu",[1]KHspoj909s!$A$3,"strategie MAS",A30,"Kód a název stavu2","PP30+")+GETPIVOTDATA("Registrační číslo projektu",[1]KHspoj909s!$A$3,"strategie MAS",A30,"Kód a název stavu2","PP41+"),"")=0,"",IFERROR(GETPIVOTDATA("Registrační číslo projektu",[1]KHspoj909s!$A$3,"strategie MAS",A30,"Kód a název stavu2","PP30+")+GETPIVOTDATA("Registrační číslo projektu",[1]KHspoj909s!$A$3,"strategie MAS",A30,"Kód a název stavu2","PP41+"),""))</f>
        <v>8</v>
      </c>
      <c r="U30" s="65">
        <f>IF(IFERROR(GETPIVOTDATA("Registrační číslo projektu",[1]KHspoj909s!$A$3,"strategie MAS",A30,"Kód a název stavu2","PP41+"),"")=0,"",IFERROR(GETPIVOTDATA("Registrační číslo projektu",[1]KHspoj909s!$A$3,"strategie MAS",A30,"Kód a název stavu2","PP41+"),""))</f>
        <v>2</v>
      </c>
      <c r="V30" s="68">
        <f>IFERROR(VLOOKUP(A30,[1]M975!$A$5:$B$184,2,0),0)/1000</f>
        <v>2822.8967499999999</v>
      </c>
    </row>
    <row r="31" spans="1:22" ht="15" customHeight="1" x14ac:dyDescent="0.25">
      <c r="A31" s="61" t="s">
        <v>91</v>
      </c>
      <c r="B31" s="62" t="s">
        <v>92</v>
      </c>
      <c r="C31" s="63" t="s">
        <v>93</v>
      </c>
      <c r="D31" s="64" t="s">
        <v>35</v>
      </c>
      <c r="E31" s="64" t="s">
        <v>35</v>
      </c>
      <c r="F31" s="64" t="s">
        <v>35</v>
      </c>
      <c r="G31" s="65">
        <f>IF(SUM(COUNTIFS([1]!HH902HH[číslo IN],'Stav administrace CLLD v IROP'!A31,[1]!HH902HH[[Kód stavu výzvy ]],{"S42";"S5";"S6";"S7";"S8";"S9"}))=0,"",SUM(COUNTIFS([1]!HH902HH[číslo IN],'Stav administrace CLLD v IROP'!A31,[1]!HH902HH[[Kód stavu výzvy ]],{"S42";"S5";"S6";"S7";"S8";"S9"})))</f>
        <v>9</v>
      </c>
      <c r="H31" s="65">
        <f>IF(SUM(COUNTIFS([1]!HH902HH[číslo IN],'Stav administrace CLLD v IROP'!A31,[1]!HH902HH[[Kód stavu výzvy ]],{"S8";"S9"}))=0,"",SUM(COUNTIFS([1]!HH902HH[číslo IN],'Stav administrace CLLD v IROP'!A31,[1]!HH902HH[[Kód stavu výzvy ]],{"S8";"S9"})))</f>
        <v>8</v>
      </c>
      <c r="I31" s="57" t="str">
        <f>IF(IF(IFERROR(VLOOKUP(CONCATENATE($A31,"-",I$6,"-1-0"),'[1]KTAdO CRR'!$A$4:$D$1000,4,0),"")="",IFERROR(VLOOKUP(CONCATENATE($A31,"-",I$6),[1]!Data[[#All],[MASkod]:[Stav KL (se zjištěním/ bez zjištění)]],11,0),""),"zahájeno")=0,"",IF(IFERROR(VLOOKUP(CONCATENATE($A31,"-",I$6,"-1-0"),'[1]KTAdO CRR'!$A$4:$D$1000,4,0),"")="",IFERROR(VLOOKUP(CONCATENATE($A31,"-",I$6),[1]!Data[[#All],[MASkod]:[Stav KL (se zjištěním/ bez zjištění)]],11,0),""),"zahájeno"))</f>
        <v>se zjištěním</v>
      </c>
      <c r="J31" s="58">
        <f>IF(I31="zahájeno",IFERROR(VLOOKUP(CONCATENATE($A31,"-",I$6,"-1-0"),'[1]KTAdO CRR'!$A$4:$D$1000,4,0),""),IF(I31="","",IFERROR(VLOOKUP(CONCATENATE($A31,"-",I$6),[1]!Data[[#All],[MASkod]:[Stav KL (se zjištěním/ bez zjištění)]],4,0),"")))</f>
        <v>5</v>
      </c>
      <c r="K31" s="66" t="str">
        <f>IF(I31="","",IF(IFERROR(VLOOKUP(CONCATENATE($A31,"-",I$6),[1]!Data[[#All],[MASkod]:[JMPRO]],26,0),"")=0,"ANO",IFERROR(UPPER(LEFT(VLOOKUP(CONCATENATE($A31,"-",I$6),[1]!Data[[#All],[MASkod]:[JMPRO]],26,0),3)),"")))</f>
        <v>ANO</v>
      </c>
      <c r="L31" s="57" t="str">
        <f>IF(IF(IFERROR(VLOOKUP(CONCATENATE($A31,"-",L$6,"-1-0"),'[1]KTAdO CRR'!$A$4:$D$1000,4,0),"")="",IFERROR(VLOOKUP(CONCATENATE($A31,"-",L$6),[1]!Data[[#All],[MASkod]:[Stav KL (se zjištěním/ bez zjištění)]],11,0),""),"zahájeno")=0,"zahájheno",IF(IFERROR(VLOOKUP(CONCATENATE($A31,"-",L$6,"-1-0"),'[1]KTAdO CRR'!$A$4:$D$1000,4,0),"")="",IFERROR(VLOOKUP(CONCATENATE($A31,"-",L$6),[1]!Data[[#All],[MASkod]:[Stav KL (se zjištěním/ bez zjištění)]],11,0),""),"zahájeno"))</f>
        <v/>
      </c>
      <c r="M31" s="58" t="str">
        <f>IF(L31="zahájeno",IFERROR(VLOOKUP(CONCATENATE($A31,"-",L$6,"-1-0"),'[1]KTAdO CRR'!$A$4:$D$1000,4,0),""),IF(L31="","",IFERROR(VLOOKUP(CONCATENATE($A31,"-",L$6),[1]!Data[[#All],[MASkod]:[Stav KL (se zjištěním/ bez zjištění)]],4,0),"")))</f>
        <v/>
      </c>
      <c r="N31" s="66" t="str">
        <f>IF(L31="","",IF(IFERROR(VLOOKUP(CONCATENATE($A31,"-",L$6),[1]!Data[[#All],[MASkod]:[JMPRO]],26,0),"")=0,"ANO",IFERROR(UPPER(LEFT(VLOOKUP(CONCATENATE($A31,"-",L$6),[1]!Data[[#All],[MASkod]:[JMPRO]],26,0),3)),"")))</f>
        <v/>
      </c>
      <c r="O31" s="67" t="str">
        <f>IF(AND(I31="zásadní zjištění",K31="NE"),COUNTIFS('[1]AdO CRR'!D:D,'Stav administrace CLLD v IROP'!A31,'[1]AdO CRR'!A:A,'Stav administrace CLLD v IROP'!J31),IF(AND(L31="zásadní zjištění",N31="NE"),COUNTIFS('[1]AdO CRR'!D:D,'Stav administrace CLLD v IROP'!A31,'[1]AdO CRR'!A:A,'Stav administrace CLLD v IROP'!M31),""))</f>
        <v/>
      </c>
      <c r="P31" s="67" t="str">
        <f>IF(AND(I31="zásadní zjištění",K31="NE"),COUNTIFS('[1]AdO CRR'!D:D,'Stav administrace CLLD v IROP'!A31,'[1]AdO CRR'!A:A,'Stav administrace CLLD v IROP'!J31,'[1]AdO CRR'!Q:Q,"ANO"),IF(AND(L31="zásadní zjištění",N31="NE"),COUNTIFS('[1]AdO CRR'!D:D,'Stav administrace CLLD v IROP'!A31,'[1]AdO CRR'!A:A,'Stav administrace CLLD v IROP'!M31,'[1]AdO CRR'!Q:Q,"ANO"),""))</f>
        <v/>
      </c>
      <c r="Q31" s="71">
        <f>IF(COUNTIFS('[1]AdO CRR'!D:D,'Stav administrace CLLD v IROP'!A31)=0,"",COUNTIFS('[1]AdO CRR'!D:D,'Stav administrace CLLD v IROP'!A31))</f>
        <v>22</v>
      </c>
      <c r="R31" s="71">
        <f>IF(COUNTIFS('[1]AdO CRR'!D:D,'Stav administrace CLLD v IROP'!A31,'[1]AdO CRR'!Q:Q,"ANO")=0,"",COUNTIFS('[1]AdO CRR'!D:D,'Stav administrace CLLD v IROP'!A31,'[1]AdO CRR'!Q:Q,"ANO"))</f>
        <v>18</v>
      </c>
      <c r="S31" s="65">
        <f>IF(IFERROR(GETPIVOTDATA("Registrační číslo projektu",[1]KHspoj909s!$A$3,"strategie MAS",A31,"Kód a název stavu2","PP30+")+GETPIVOTDATA("Registrační číslo projektu",[1]KHspoj909s!$A$3,"strategie MAS",A31,"Kód a název stavu2","PP27+")+GETPIVOTDATA("Registrační číslo projektu",[1]KHspoj909s!$A$3,"strategie MAS",A31,"Kód a název stavu2","PP41+"),"")=0,"",IFERROR(GETPIVOTDATA("Registrační číslo projektu",[1]KHspoj909s!$A$3,"strategie MAS",A31,"Kód a název stavu2","PP30+")+GETPIVOTDATA("Registrační číslo projektu",[1]KHspoj909s!$A$3,"strategie MAS",A31,"Kód a název stavu2","PP27+")+GETPIVOTDATA("Registrační číslo projektu",[1]KHspoj909s!$A$3,"strategie MAS",A31,"Kód a název stavu2","PP41+"),""))</f>
        <v>18</v>
      </c>
      <c r="T31" s="65">
        <f>IF(IFERROR(GETPIVOTDATA("Registrační číslo projektu",[1]KHspoj909s!$A$3,"strategie MAS",A31,"Kód a název stavu2","PP30+")+GETPIVOTDATA("Registrační číslo projektu",[1]KHspoj909s!$A$3,"strategie MAS",A31,"Kód a název stavu2","PP41+"),"")=0,"",IFERROR(GETPIVOTDATA("Registrační číslo projektu",[1]KHspoj909s!$A$3,"strategie MAS",A31,"Kód a název stavu2","PP30+")+GETPIVOTDATA("Registrační číslo projektu",[1]KHspoj909s!$A$3,"strategie MAS",A31,"Kód a název stavu2","PP41+"),""))</f>
        <v>18</v>
      </c>
      <c r="U31" s="65">
        <f>IF(IFERROR(GETPIVOTDATA("Registrační číslo projektu",[1]KHspoj909s!$A$3,"strategie MAS",A31,"Kód a název stavu2","PP41+"),"")=0,"",IFERROR(GETPIVOTDATA("Registrační číslo projektu",[1]KHspoj909s!$A$3,"strategie MAS",A31,"Kód a název stavu2","PP41+"),""))</f>
        <v>13</v>
      </c>
      <c r="V31" s="68">
        <f>IFERROR(VLOOKUP(A31,[1]M975!$A$5:$B$184,2,0),0)/1000</f>
        <v>23438.95707</v>
      </c>
    </row>
    <row r="32" spans="1:22" ht="15" customHeight="1" x14ac:dyDescent="0.25">
      <c r="A32" s="61" t="s">
        <v>94</v>
      </c>
      <c r="B32" s="74" t="s">
        <v>95</v>
      </c>
      <c r="C32" s="63" t="s">
        <v>63</v>
      </c>
      <c r="D32" s="64" t="s">
        <v>35</v>
      </c>
      <c r="E32" s="64" t="s">
        <v>35</v>
      </c>
      <c r="F32" s="73" t="s">
        <v>35</v>
      </c>
      <c r="G32" s="65">
        <f>IF(SUM(COUNTIFS([1]!HH902HH[číslo IN],'Stav administrace CLLD v IROP'!A32,[1]!HH902HH[[Kód stavu výzvy ]],{"S42";"S5";"S6";"S7";"S8";"S9"}))=0,"",SUM(COUNTIFS([1]!HH902HH[číslo IN],'Stav administrace CLLD v IROP'!A32,[1]!HH902HH[[Kód stavu výzvy ]],{"S42";"S5";"S6";"S7";"S8";"S9"})))</f>
        <v>5</v>
      </c>
      <c r="H32" s="65">
        <f>IF(SUM(COUNTIFS([1]!HH902HH[číslo IN],'Stav administrace CLLD v IROP'!A32,[1]!HH902HH[[Kód stavu výzvy ]],{"S8";"S9"}))=0,"",SUM(COUNTIFS([1]!HH902HH[číslo IN],'Stav administrace CLLD v IROP'!A32,[1]!HH902HH[[Kód stavu výzvy ]],{"S8";"S9"})))</f>
        <v>5</v>
      </c>
      <c r="I32" s="57" t="str">
        <f>IF(IF(IFERROR(VLOOKUP(CONCATENATE($A32,"-",I$6,"-1-0"),'[1]KTAdO CRR'!$A$4:$D$1000,4,0),"")="",IFERROR(VLOOKUP(CONCATENATE($A32,"-",I$6),[1]!Data[[#All],[MASkod]:[Stav KL (se zjištěním/ bez zjištění)]],11,0),""),"zahájeno")=0,"",IF(IFERROR(VLOOKUP(CONCATENATE($A32,"-",I$6,"-1-0"),'[1]KTAdO CRR'!$A$4:$D$1000,4,0),"")="",IFERROR(VLOOKUP(CONCATENATE($A32,"-",I$6),[1]!Data[[#All],[MASkod]:[Stav KL (se zjištěním/ bez zjištění)]],11,0),""),"zahájeno"))</f>
        <v/>
      </c>
      <c r="J32" s="58" t="str">
        <f>IF(I32="zahájeno",IFERROR(VLOOKUP(CONCATENATE($A32,"-",I$6,"-1-0"),'[1]KTAdO CRR'!$A$4:$D$1000,4,0),""),IF(I32="","",IFERROR(VLOOKUP(CONCATENATE($A32,"-",I$6),[1]!Data[[#All],[MASkod]:[Stav KL (se zjištěním/ bez zjištění)]],4,0),"")))</f>
        <v/>
      </c>
      <c r="K32" s="66" t="str">
        <f>IF(I32="","",IF(IFERROR(VLOOKUP(CONCATENATE($A32,"-",I$6),[1]!Data[[#All],[MASkod]:[JMPRO]],26,0),"")=0,"ANO",IFERROR(UPPER(LEFT(VLOOKUP(CONCATENATE($A32,"-",I$6),[1]!Data[[#All],[MASkod]:[JMPRO]],26,0),3)),"")))</f>
        <v/>
      </c>
      <c r="L32" s="57" t="str">
        <f>IF(IF(IFERROR(VLOOKUP(CONCATENATE($A32,"-",L$6,"-1-0"),'[1]KTAdO CRR'!$A$4:$D$1000,4,0),"")="",IFERROR(VLOOKUP(CONCATENATE($A32,"-",L$6),[1]!Data[[#All],[MASkod]:[Stav KL (se zjištěním/ bez zjištění)]],11,0),""),"zahájeno")=0,"zahájheno",IF(IFERROR(VLOOKUP(CONCATENATE($A32,"-",L$6,"-1-0"),'[1]KTAdO CRR'!$A$4:$D$1000,4,0),"")="",IFERROR(VLOOKUP(CONCATENATE($A32,"-",L$6),[1]!Data[[#All],[MASkod]:[Stav KL (se zjištěním/ bez zjištění)]],11,0),""),"zahájeno"))</f>
        <v/>
      </c>
      <c r="M32" s="58" t="str">
        <f>IF(L32="zahájeno",IFERROR(VLOOKUP(CONCATENATE($A32,"-",L$6,"-1-0"),'[1]KTAdO CRR'!$A$4:$D$1000,4,0),""),IF(L32="","",IFERROR(VLOOKUP(CONCATENATE($A32,"-",L$6),[1]!Data[[#All],[MASkod]:[Stav KL (se zjištěním/ bez zjištění)]],4,0),"")))</f>
        <v/>
      </c>
      <c r="N32" s="66" t="str">
        <f>IF(L32="","",IF(IFERROR(VLOOKUP(CONCATENATE($A32,"-",L$6),[1]!Data[[#All],[MASkod]:[JMPRO]],26,0),"")=0,"ANO",IFERROR(UPPER(LEFT(VLOOKUP(CONCATENATE($A32,"-",L$6),[1]!Data[[#All],[MASkod]:[JMPRO]],26,0),3)),"")))</f>
        <v/>
      </c>
      <c r="O32" s="67" t="str">
        <f>IF(AND(I32="zásadní zjištění",K32="NE"),COUNTIFS('[1]AdO CRR'!D:D,'Stav administrace CLLD v IROP'!A32,'[1]AdO CRR'!A:A,'Stav administrace CLLD v IROP'!J32),IF(AND(L32="zásadní zjištění",N32="NE"),COUNTIFS('[1]AdO CRR'!D:D,'Stav administrace CLLD v IROP'!A32,'[1]AdO CRR'!A:A,'Stav administrace CLLD v IROP'!M32),""))</f>
        <v/>
      </c>
      <c r="P32" s="67" t="str">
        <f>IF(AND(I32="zásadní zjištění",K32="NE"),COUNTIFS('[1]AdO CRR'!D:D,'Stav administrace CLLD v IROP'!A32,'[1]AdO CRR'!A:A,'Stav administrace CLLD v IROP'!J32,'[1]AdO CRR'!Q:Q,"ANO"),IF(AND(L32="zásadní zjištění",N32="NE"),COUNTIFS('[1]AdO CRR'!D:D,'Stav administrace CLLD v IROP'!A32,'[1]AdO CRR'!A:A,'Stav administrace CLLD v IROP'!M32,'[1]AdO CRR'!Q:Q,"ANO"),""))</f>
        <v/>
      </c>
      <c r="Q32" s="71">
        <f>IF(COUNTIFS('[1]AdO CRR'!D:D,'Stav administrace CLLD v IROP'!A32)=0,"",COUNTIFS('[1]AdO CRR'!D:D,'Stav administrace CLLD v IROP'!A32))</f>
        <v>8</v>
      </c>
      <c r="R32" s="71">
        <f>IF(COUNTIFS('[1]AdO CRR'!D:D,'Stav administrace CLLD v IROP'!A32,'[1]AdO CRR'!Q:Q,"ANO")=0,"",COUNTIFS('[1]AdO CRR'!D:D,'Stav administrace CLLD v IROP'!A32,'[1]AdO CRR'!Q:Q,"ANO"))</f>
        <v>6</v>
      </c>
      <c r="S32" s="65">
        <f>IF(IFERROR(GETPIVOTDATA("Registrační číslo projektu",[1]KHspoj909s!$A$3,"strategie MAS",A32,"Kód a název stavu2","PP30+")+GETPIVOTDATA("Registrační číslo projektu",[1]KHspoj909s!$A$3,"strategie MAS",A32,"Kód a název stavu2","PP27+")+GETPIVOTDATA("Registrační číslo projektu",[1]KHspoj909s!$A$3,"strategie MAS",A32,"Kód a název stavu2","PP41+"),"")=0,"",IFERROR(GETPIVOTDATA("Registrační číslo projektu",[1]KHspoj909s!$A$3,"strategie MAS",A32,"Kód a název stavu2","PP30+")+GETPIVOTDATA("Registrační číslo projektu",[1]KHspoj909s!$A$3,"strategie MAS",A32,"Kód a název stavu2","PP27+")+GETPIVOTDATA("Registrační číslo projektu",[1]KHspoj909s!$A$3,"strategie MAS",A32,"Kód a název stavu2","PP41+"),""))</f>
        <v>6</v>
      </c>
      <c r="T32" s="65">
        <f>IF(IFERROR(GETPIVOTDATA("Registrační číslo projektu",[1]KHspoj909s!$A$3,"strategie MAS",A32,"Kód a název stavu2","PP30+")+GETPIVOTDATA("Registrační číslo projektu",[1]KHspoj909s!$A$3,"strategie MAS",A32,"Kód a název stavu2","PP41+"),"")=0,"",IFERROR(GETPIVOTDATA("Registrační číslo projektu",[1]KHspoj909s!$A$3,"strategie MAS",A32,"Kód a název stavu2","PP30+")+GETPIVOTDATA("Registrační číslo projektu",[1]KHspoj909s!$A$3,"strategie MAS",A32,"Kód a název stavu2","PP41+"),""))</f>
        <v>6</v>
      </c>
      <c r="U32" s="65">
        <f>IF(IFERROR(GETPIVOTDATA("Registrační číslo projektu",[1]KHspoj909s!$A$3,"strategie MAS",A32,"Kód a název stavu2","PP41+"),"")=0,"",IFERROR(GETPIVOTDATA("Registrační číslo projektu",[1]KHspoj909s!$A$3,"strategie MAS",A32,"Kód a název stavu2","PP41+"),""))</f>
        <v>2</v>
      </c>
      <c r="V32" s="68">
        <f>IFERROR(VLOOKUP(A32,[1]M975!$A$5:$B$184,2,0),0)/1000</f>
        <v>1956.30504</v>
      </c>
    </row>
    <row r="33" spans="1:22" ht="15" customHeight="1" x14ac:dyDescent="0.25">
      <c r="A33" s="61" t="s">
        <v>96</v>
      </c>
      <c r="B33" s="62" t="s">
        <v>97</v>
      </c>
      <c r="C33" s="63" t="s">
        <v>43</v>
      </c>
      <c r="D33" s="64" t="s">
        <v>35</v>
      </c>
      <c r="E33" s="64" t="s">
        <v>35</v>
      </c>
      <c r="F33" s="64" t="s">
        <v>35</v>
      </c>
      <c r="G33" s="65">
        <f>IF(SUM(COUNTIFS([1]!HH902HH[číslo IN],'Stav administrace CLLD v IROP'!A33,[1]!HH902HH[[Kód stavu výzvy ]],{"S42";"S5";"S6";"S7";"S8";"S9"}))=0,"",SUM(COUNTIFS([1]!HH902HH[číslo IN],'Stav administrace CLLD v IROP'!A33,[1]!HH902HH[[Kód stavu výzvy ]],{"S42";"S5";"S6";"S7";"S8";"S9"})))</f>
        <v>1</v>
      </c>
      <c r="H33" s="65">
        <f>IF(SUM(COUNTIFS([1]!HH902HH[číslo IN],'Stav administrace CLLD v IROP'!A33,[1]!HH902HH[[Kód stavu výzvy ]],{"S8";"S9"}))=0,"",SUM(COUNTIFS([1]!HH902HH[číslo IN],'Stav administrace CLLD v IROP'!A33,[1]!HH902HH[[Kód stavu výzvy ]],{"S8";"S9"})))</f>
        <v>1</v>
      </c>
      <c r="I33" s="57" t="str">
        <f>IF(IF(IFERROR(VLOOKUP(CONCATENATE($A33,"-",I$6,"-1-0"),'[1]KTAdO CRR'!$A$4:$D$1000,4,0),"")="",IFERROR(VLOOKUP(CONCATENATE($A33,"-",I$6),[1]!Data[[#All],[MASkod]:[Stav KL (se zjištěním/ bez zjištění)]],11,0),""),"zahájeno")=0,"",IF(IFERROR(VLOOKUP(CONCATENATE($A33,"-",I$6,"-1-0"),'[1]KTAdO CRR'!$A$4:$D$1000,4,0),"")="",IFERROR(VLOOKUP(CONCATENATE($A33,"-",I$6),[1]!Data[[#All],[MASkod]:[Stav KL (se zjištěním/ bez zjištění)]],11,0),""),"zahájeno"))</f>
        <v/>
      </c>
      <c r="J33" s="58" t="str">
        <f>IF(I33="zahájeno",IFERROR(VLOOKUP(CONCATENATE($A33,"-",I$6,"-1-0"),'[1]KTAdO CRR'!$A$4:$D$1000,4,0),""),IF(I33="","",IFERROR(VLOOKUP(CONCATENATE($A33,"-",I$6),[1]!Data[[#All],[MASkod]:[Stav KL (se zjištěním/ bez zjištění)]],4,0),"")))</f>
        <v/>
      </c>
      <c r="K33" s="66" t="str">
        <f>IF(I33="","",IF(IFERROR(VLOOKUP(CONCATENATE($A33,"-",I$6),[1]!Data[[#All],[MASkod]:[JMPRO]],26,0),"")=0,"ANO",IFERROR(UPPER(LEFT(VLOOKUP(CONCATENATE($A33,"-",I$6),[1]!Data[[#All],[MASkod]:[JMPRO]],26,0),3)),"")))</f>
        <v/>
      </c>
      <c r="L33" s="57" t="str">
        <f>IF(IF(IFERROR(VLOOKUP(CONCATENATE($A33,"-",L$6,"-1-0"),'[1]KTAdO CRR'!$A$4:$D$1000,4,0),"")="",IFERROR(VLOOKUP(CONCATENATE($A33,"-",L$6),[1]!Data[[#All],[MASkod]:[Stav KL (se zjištěním/ bez zjištění)]],11,0),""),"zahájeno")=0,"zahájheno",IF(IFERROR(VLOOKUP(CONCATENATE($A33,"-",L$6,"-1-0"),'[1]KTAdO CRR'!$A$4:$D$1000,4,0),"")="",IFERROR(VLOOKUP(CONCATENATE($A33,"-",L$6),[1]!Data[[#All],[MASkod]:[Stav KL (se zjištěním/ bez zjištění)]],11,0),""),"zahájeno"))</f>
        <v/>
      </c>
      <c r="M33" s="58" t="str">
        <f>IF(L33="zahájeno",IFERROR(VLOOKUP(CONCATENATE($A33,"-",L$6,"-1-0"),'[1]KTAdO CRR'!$A$4:$D$1000,4,0),""),IF(L33="","",IFERROR(VLOOKUP(CONCATENATE($A33,"-",L$6),[1]!Data[[#All],[MASkod]:[Stav KL (se zjištěním/ bez zjištění)]],4,0),"")))</f>
        <v/>
      </c>
      <c r="N33" s="66" t="str">
        <f>IF(L33="","",IF(IFERROR(VLOOKUP(CONCATENATE($A33,"-",L$6),[1]!Data[[#All],[MASkod]:[JMPRO]],26,0),"")=0,"ANO",IFERROR(UPPER(LEFT(VLOOKUP(CONCATENATE($A33,"-",L$6),[1]!Data[[#All],[MASkod]:[JMPRO]],26,0),3)),"")))</f>
        <v/>
      </c>
      <c r="O33" s="67" t="str">
        <f>IF(AND(I33="zásadní zjištění",K33="NE"),COUNTIFS('[1]AdO CRR'!D:D,'Stav administrace CLLD v IROP'!A33,'[1]AdO CRR'!A:A,'Stav administrace CLLD v IROP'!J33),IF(AND(L33="zásadní zjištění",N33="NE"),COUNTIFS('[1]AdO CRR'!D:D,'Stav administrace CLLD v IROP'!A33,'[1]AdO CRR'!A:A,'Stav administrace CLLD v IROP'!M33),""))</f>
        <v/>
      </c>
      <c r="P33" s="67" t="str">
        <f>IF(AND(I33="zásadní zjištění",K33="NE"),COUNTIFS('[1]AdO CRR'!D:D,'Stav administrace CLLD v IROP'!A33,'[1]AdO CRR'!A:A,'Stav administrace CLLD v IROP'!J33,'[1]AdO CRR'!Q:Q,"ANO"),IF(AND(L33="zásadní zjištění",N33="NE"),COUNTIFS('[1]AdO CRR'!D:D,'Stav administrace CLLD v IROP'!A33,'[1]AdO CRR'!A:A,'Stav administrace CLLD v IROP'!M33,'[1]AdO CRR'!Q:Q,"ANO"),""))</f>
        <v/>
      </c>
      <c r="Q33" s="71">
        <f>IF(COUNTIFS('[1]AdO CRR'!D:D,'Stav administrace CLLD v IROP'!A33)=0,"",COUNTIFS('[1]AdO CRR'!D:D,'Stav administrace CLLD v IROP'!A33))</f>
        <v>2</v>
      </c>
      <c r="R33" s="71">
        <f>IF(COUNTIFS('[1]AdO CRR'!D:D,'Stav administrace CLLD v IROP'!A33,'[1]AdO CRR'!Q:Q,"ANO")=0,"",COUNTIFS('[1]AdO CRR'!D:D,'Stav administrace CLLD v IROP'!A33,'[1]AdO CRR'!Q:Q,"ANO"))</f>
        <v>2</v>
      </c>
      <c r="S33" s="65">
        <f>IF(IFERROR(GETPIVOTDATA("Registrační číslo projektu",[1]KHspoj909s!$A$3,"strategie MAS",A33,"Kód a název stavu2","PP30+")+GETPIVOTDATA("Registrační číslo projektu",[1]KHspoj909s!$A$3,"strategie MAS",A33,"Kód a název stavu2","PP27+")+GETPIVOTDATA("Registrační číslo projektu",[1]KHspoj909s!$A$3,"strategie MAS",A33,"Kód a název stavu2","PP41+"),"")=0,"",IFERROR(GETPIVOTDATA("Registrační číslo projektu",[1]KHspoj909s!$A$3,"strategie MAS",A33,"Kód a název stavu2","PP30+")+GETPIVOTDATA("Registrační číslo projektu",[1]KHspoj909s!$A$3,"strategie MAS",A33,"Kód a název stavu2","PP27+")+GETPIVOTDATA("Registrační číslo projektu",[1]KHspoj909s!$A$3,"strategie MAS",A33,"Kód a název stavu2","PP41+"),""))</f>
        <v>2</v>
      </c>
      <c r="T33" s="65">
        <f>IF(IFERROR(GETPIVOTDATA("Registrační číslo projektu",[1]KHspoj909s!$A$3,"strategie MAS",A33,"Kód a název stavu2","PP30+")+GETPIVOTDATA("Registrační číslo projektu",[1]KHspoj909s!$A$3,"strategie MAS",A33,"Kód a název stavu2","PP41+"),"")=0,"",IFERROR(GETPIVOTDATA("Registrační číslo projektu",[1]KHspoj909s!$A$3,"strategie MAS",A33,"Kód a název stavu2","PP30+")+GETPIVOTDATA("Registrační číslo projektu",[1]KHspoj909s!$A$3,"strategie MAS",A33,"Kód a název stavu2","PP41+"),""))</f>
        <v>1</v>
      </c>
      <c r="U33" s="65" t="str">
        <f>IF(IFERROR(GETPIVOTDATA("Registrační číslo projektu",[1]KHspoj909s!$A$3,"strategie MAS",A33,"Kód a název stavu2","PP41+"),"")=0,"",IFERROR(GETPIVOTDATA("Registrační číslo projektu",[1]KHspoj909s!$A$3,"strategie MAS",A33,"Kód a název stavu2","PP41+"),""))</f>
        <v/>
      </c>
      <c r="V33" s="68">
        <f>IFERROR(VLOOKUP(A33,[1]M975!$A$5:$B$184,2,0),0)/1000</f>
        <v>0</v>
      </c>
    </row>
    <row r="34" spans="1:22" ht="15" customHeight="1" x14ac:dyDescent="0.25">
      <c r="A34" s="61" t="s">
        <v>98</v>
      </c>
      <c r="B34" s="62" t="s">
        <v>99</v>
      </c>
      <c r="C34" s="63" t="s">
        <v>100</v>
      </c>
      <c r="D34" s="64" t="s">
        <v>35</v>
      </c>
      <c r="E34" s="64" t="s">
        <v>35</v>
      </c>
      <c r="F34" s="73" t="s">
        <v>35</v>
      </c>
      <c r="G34" s="65">
        <f>IF(SUM(COUNTIFS([1]!HH902HH[číslo IN],'Stav administrace CLLD v IROP'!A34,[1]!HH902HH[[Kód stavu výzvy ]],{"S42";"S5";"S6";"S7";"S8";"S9"}))=0,"",SUM(COUNTIFS([1]!HH902HH[číslo IN],'Stav administrace CLLD v IROP'!A34,[1]!HH902HH[[Kód stavu výzvy ]],{"S42";"S5";"S6";"S7";"S8";"S9"})))</f>
        <v>5</v>
      </c>
      <c r="H34" s="65">
        <f>IF(SUM(COUNTIFS([1]!HH902HH[číslo IN],'Stav administrace CLLD v IROP'!A34,[1]!HH902HH[[Kód stavu výzvy ]],{"S8";"S9"}))=0,"",SUM(COUNTIFS([1]!HH902HH[číslo IN],'Stav administrace CLLD v IROP'!A34,[1]!HH902HH[[Kód stavu výzvy ]],{"S8";"S9"})))</f>
        <v>4</v>
      </c>
      <c r="I34" s="57" t="str">
        <f>IF(IF(IFERROR(VLOOKUP(CONCATENATE($A34,"-",I$6,"-1-0"),'[1]KTAdO CRR'!$A$4:$D$1000,4,0),"")="",IFERROR(VLOOKUP(CONCATENATE($A34,"-",I$6),[1]!Data[[#All],[MASkod]:[Stav KL (se zjištěním/ bez zjištění)]],11,0),""),"zahájeno")=0,"",IF(IFERROR(VLOOKUP(CONCATENATE($A34,"-",I$6,"-1-0"),'[1]KTAdO CRR'!$A$4:$D$1000,4,0),"")="",IFERROR(VLOOKUP(CONCATENATE($A34,"-",I$6),[1]!Data[[#All],[MASkod]:[Stav KL (se zjištěním/ bez zjištění)]],11,0),""),"zahájeno"))</f>
        <v>se zjištěním</v>
      </c>
      <c r="J34" s="58">
        <f>IF(I34="zahájeno",IFERROR(VLOOKUP(CONCATENATE($A34,"-",I$6,"-1-0"),'[1]KTAdO CRR'!$A$4:$D$1000,4,0),""),IF(I34="","",IFERROR(VLOOKUP(CONCATENATE($A34,"-",I$6),[1]!Data[[#All],[MASkod]:[Stav KL (se zjištěním/ bez zjištění)]],4,0),"")))</f>
        <v>1</v>
      </c>
      <c r="K34" s="66" t="str">
        <f>IF(I34="","",IF(IFERROR(VLOOKUP(CONCATENATE($A34,"-",I$6),[1]!Data[[#All],[MASkod]:[JMPRO]],26,0),"")=0,"ANO",IFERROR(UPPER(LEFT(VLOOKUP(CONCATENATE($A34,"-",I$6),[1]!Data[[#All],[MASkod]:[JMPRO]],26,0),3)),"")))</f>
        <v>ANO</v>
      </c>
      <c r="L34" s="57" t="str">
        <f>IF(IF(IFERROR(VLOOKUP(CONCATENATE($A34,"-",L$6,"-1-0"),'[1]KTAdO CRR'!$A$4:$D$1000,4,0),"")="",IFERROR(VLOOKUP(CONCATENATE($A34,"-",L$6),[1]!Data[[#All],[MASkod]:[Stav KL (se zjištěním/ bez zjištění)]],11,0),""),"zahájeno")=0,"zahájheno",IF(IFERROR(VLOOKUP(CONCATENATE($A34,"-",L$6,"-1-0"),'[1]KTAdO CRR'!$A$4:$D$1000,4,0),"")="",IFERROR(VLOOKUP(CONCATENATE($A34,"-",L$6),[1]!Data[[#All],[MASkod]:[Stav KL (se zjištěním/ bez zjištění)]],11,0),""),"zahájeno"))</f>
        <v/>
      </c>
      <c r="M34" s="58" t="str">
        <f>IF(L34="zahájeno",IFERROR(VLOOKUP(CONCATENATE($A34,"-",L$6,"-1-0"),'[1]KTAdO CRR'!$A$4:$D$1000,4,0),""),IF(L34="","",IFERROR(VLOOKUP(CONCATENATE($A34,"-",L$6),[1]!Data[[#All],[MASkod]:[Stav KL (se zjištěním/ bez zjištění)]],4,0),"")))</f>
        <v/>
      </c>
      <c r="N34" s="66" t="str">
        <f>IF(L34="","",IF(IFERROR(VLOOKUP(CONCATENATE($A34,"-",L$6),[1]!Data[[#All],[MASkod]:[JMPRO]],26,0),"")=0,"ANO",IFERROR(UPPER(LEFT(VLOOKUP(CONCATENATE($A34,"-",L$6),[1]!Data[[#All],[MASkod]:[JMPRO]],26,0),3)),"")))</f>
        <v/>
      </c>
      <c r="O34" s="67" t="str">
        <f>IF(AND(I34="zásadní zjištění",K34="NE"),COUNTIFS('[1]AdO CRR'!D:D,'Stav administrace CLLD v IROP'!A34,'[1]AdO CRR'!A:A,'Stav administrace CLLD v IROP'!J34),IF(AND(L34="zásadní zjištění",N34="NE"),COUNTIFS('[1]AdO CRR'!D:D,'Stav administrace CLLD v IROP'!A34,'[1]AdO CRR'!A:A,'Stav administrace CLLD v IROP'!M34),""))</f>
        <v/>
      </c>
      <c r="P34" s="67" t="str">
        <f>IF(AND(I34="zásadní zjištění",K34="NE"),COUNTIFS('[1]AdO CRR'!D:D,'Stav administrace CLLD v IROP'!A34,'[1]AdO CRR'!A:A,'Stav administrace CLLD v IROP'!J34,'[1]AdO CRR'!Q:Q,"ANO"),IF(AND(L34="zásadní zjištění",N34="NE"),COUNTIFS('[1]AdO CRR'!D:D,'Stav administrace CLLD v IROP'!A34,'[1]AdO CRR'!A:A,'Stav administrace CLLD v IROP'!M34,'[1]AdO CRR'!Q:Q,"ANO"),""))</f>
        <v/>
      </c>
      <c r="Q34" s="71">
        <f>IF(COUNTIFS('[1]AdO CRR'!D:D,'Stav administrace CLLD v IROP'!A34)=0,"",COUNTIFS('[1]AdO CRR'!D:D,'Stav administrace CLLD v IROP'!A34))</f>
        <v>3</v>
      </c>
      <c r="R34" s="71">
        <f>IF(COUNTIFS('[1]AdO CRR'!D:D,'Stav administrace CLLD v IROP'!A34,'[1]AdO CRR'!Q:Q,"ANO")=0,"",COUNTIFS('[1]AdO CRR'!D:D,'Stav administrace CLLD v IROP'!A34,'[1]AdO CRR'!Q:Q,"ANO"))</f>
        <v>2</v>
      </c>
      <c r="S34" s="65">
        <f>IF(IFERROR(GETPIVOTDATA("Registrační číslo projektu",[1]KHspoj909s!$A$3,"strategie MAS",A34,"Kód a název stavu2","PP30+")+GETPIVOTDATA("Registrační číslo projektu",[1]KHspoj909s!$A$3,"strategie MAS",A34,"Kód a název stavu2","PP27+")+GETPIVOTDATA("Registrační číslo projektu",[1]KHspoj909s!$A$3,"strategie MAS",A34,"Kód a název stavu2","PP41+"),"")=0,"",IFERROR(GETPIVOTDATA("Registrační číslo projektu",[1]KHspoj909s!$A$3,"strategie MAS",A34,"Kód a název stavu2","PP30+")+GETPIVOTDATA("Registrační číslo projektu",[1]KHspoj909s!$A$3,"strategie MAS",A34,"Kód a název stavu2","PP27+")+GETPIVOTDATA("Registrační číslo projektu",[1]KHspoj909s!$A$3,"strategie MAS",A34,"Kód a název stavu2","PP41+"),""))</f>
        <v>2</v>
      </c>
      <c r="T34" s="65">
        <f>IF(IFERROR(GETPIVOTDATA("Registrační číslo projektu",[1]KHspoj909s!$A$3,"strategie MAS",A34,"Kód a název stavu2","PP30+")+GETPIVOTDATA("Registrační číslo projektu",[1]KHspoj909s!$A$3,"strategie MAS",A34,"Kód a název stavu2","PP41+"),"")=0,"",IFERROR(GETPIVOTDATA("Registrační číslo projektu",[1]KHspoj909s!$A$3,"strategie MAS",A34,"Kód a název stavu2","PP30+")+GETPIVOTDATA("Registrační číslo projektu",[1]KHspoj909s!$A$3,"strategie MAS",A34,"Kód a název stavu2","PP41+"),""))</f>
        <v>2</v>
      </c>
      <c r="U34" s="65" t="str">
        <f>IF(IFERROR(GETPIVOTDATA("Registrační číslo projektu",[1]KHspoj909s!$A$3,"strategie MAS",A34,"Kód a název stavu2","PP41+"),"")=0,"",IFERROR(GETPIVOTDATA("Registrační číslo projektu",[1]KHspoj909s!$A$3,"strategie MAS",A34,"Kód a název stavu2","PP41+"),""))</f>
        <v/>
      </c>
      <c r="V34" s="68">
        <f>IFERROR(VLOOKUP(A34,[1]M975!$A$5:$B$184,2,0),0)/1000</f>
        <v>0</v>
      </c>
    </row>
    <row r="35" spans="1:22" x14ac:dyDescent="0.25">
      <c r="A35" s="61" t="s">
        <v>101</v>
      </c>
      <c r="B35" s="69" t="s">
        <v>102</v>
      </c>
      <c r="C35" s="63" t="s">
        <v>51</v>
      </c>
      <c r="D35" s="64" t="s">
        <v>35</v>
      </c>
      <c r="E35" s="64" t="s">
        <v>35</v>
      </c>
      <c r="F35" s="73" t="s">
        <v>35</v>
      </c>
      <c r="G35" s="65">
        <f>IF(SUM(COUNTIFS([1]!HH902HH[číslo IN],'Stav administrace CLLD v IROP'!A35,[1]!HH902HH[[Kód stavu výzvy ]],{"S42";"S5";"S6";"S7";"S8";"S9"}))=0,"",SUM(COUNTIFS([1]!HH902HH[číslo IN],'Stav administrace CLLD v IROP'!A35,[1]!HH902HH[[Kód stavu výzvy ]],{"S42";"S5";"S6";"S7";"S8";"S9"})))</f>
        <v>6</v>
      </c>
      <c r="H35" s="65">
        <f>IF(SUM(COUNTIFS([1]!HH902HH[číslo IN],'Stav administrace CLLD v IROP'!A35,[1]!HH902HH[[Kód stavu výzvy ]],{"S8";"S9"}))=0,"",SUM(COUNTIFS([1]!HH902HH[číslo IN],'Stav administrace CLLD v IROP'!A35,[1]!HH902HH[[Kód stavu výzvy ]],{"S8";"S9"})))</f>
        <v>6</v>
      </c>
      <c r="I35" s="57" t="str">
        <f>IF(IF(IFERROR(VLOOKUP(CONCATENATE($A35,"-",I$6,"-1-0"),'[1]KTAdO CRR'!$A$4:$D$1000,4,0),"")="",IFERROR(VLOOKUP(CONCATENATE($A35,"-",I$6),[1]!Data[[#All],[MASkod]:[Stav KL (se zjištěním/ bez zjištění)]],11,0),""),"zahájeno")=0,"",IF(IFERROR(VLOOKUP(CONCATENATE($A35,"-",I$6,"-1-0"),'[1]KTAdO CRR'!$A$4:$D$1000,4,0),"")="",IFERROR(VLOOKUP(CONCATENATE($A35,"-",I$6),[1]!Data[[#All],[MASkod]:[Stav KL (se zjištěním/ bez zjištění)]],11,0),""),"zahájeno"))</f>
        <v/>
      </c>
      <c r="J35" s="58" t="str">
        <f>IF(I35="zahájeno",IFERROR(VLOOKUP(CONCATENATE($A35,"-",I$6,"-1-0"),'[1]KTAdO CRR'!$A$4:$D$1000,4,0),""),IF(I35="","",IFERROR(VLOOKUP(CONCATENATE($A35,"-",I$6),[1]!Data[[#All],[MASkod]:[Stav KL (se zjištěním/ bez zjištění)]],4,0),"")))</f>
        <v/>
      </c>
      <c r="K35" s="66" t="str">
        <f>IF(I35="","",IF(IFERROR(VLOOKUP(CONCATENATE($A35,"-",I$6),[1]!Data[[#All],[MASkod]:[JMPRO]],26,0),"")=0,"ANO",IFERROR(UPPER(LEFT(VLOOKUP(CONCATENATE($A35,"-",I$6),[1]!Data[[#All],[MASkod]:[JMPRO]],26,0),3)),"")))</f>
        <v/>
      </c>
      <c r="L35" s="57" t="str">
        <f>IF(IF(IFERROR(VLOOKUP(CONCATENATE($A35,"-",L$6,"-1-0"),'[1]KTAdO CRR'!$A$4:$D$1000,4,0),"")="",IFERROR(VLOOKUP(CONCATENATE($A35,"-",L$6),[1]!Data[[#All],[MASkod]:[Stav KL (se zjištěním/ bez zjištění)]],11,0),""),"zahájeno")=0,"zahájheno",IF(IFERROR(VLOOKUP(CONCATENATE($A35,"-",L$6,"-1-0"),'[1]KTAdO CRR'!$A$4:$D$1000,4,0),"")="",IFERROR(VLOOKUP(CONCATENATE($A35,"-",L$6),[1]!Data[[#All],[MASkod]:[Stav KL (se zjištěním/ bez zjištění)]],11,0),""),"zahájeno"))</f>
        <v/>
      </c>
      <c r="M35" s="58" t="str">
        <f>IF(L35="zahájeno",IFERROR(VLOOKUP(CONCATENATE($A35,"-",L$6,"-1-0"),'[1]KTAdO CRR'!$A$4:$D$1000,4,0),""),IF(L35="","",IFERROR(VLOOKUP(CONCATENATE($A35,"-",L$6),[1]!Data[[#All],[MASkod]:[Stav KL (se zjištěním/ bez zjištění)]],4,0),"")))</f>
        <v/>
      </c>
      <c r="N35" s="66" t="str">
        <f>IF(L35="","",IF(IFERROR(VLOOKUP(CONCATENATE($A35,"-",L$6),[1]!Data[[#All],[MASkod]:[JMPRO]],26,0),"")=0,"ANO",IFERROR(UPPER(LEFT(VLOOKUP(CONCATENATE($A35,"-",L$6),[1]!Data[[#All],[MASkod]:[JMPRO]],26,0),3)),"")))</f>
        <v/>
      </c>
      <c r="O35" s="67" t="str">
        <f>IF(AND(I35="zásadní zjištění",K35="NE"),COUNTIFS('[1]AdO CRR'!D:D,'Stav administrace CLLD v IROP'!A35,'[1]AdO CRR'!A:A,'Stav administrace CLLD v IROP'!J35),IF(AND(L35="zásadní zjištění",N35="NE"),COUNTIFS('[1]AdO CRR'!D:D,'Stav administrace CLLD v IROP'!A35,'[1]AdO CRR'!A:A,'Stav administrace CLLD v IROP'!M35),""))</f>
        <v/>
      </c>
      <c r="P35" s="67" t="str">
        <f>IF(AND(I35="zásadní zjištění",K35="NE"),COUNTIFS('[1]AdO CRR'!D:D,'Stav administrace CLLD v IROP'!A35,'[1]AdO CRR'!A:A,'Stav administrace CLLD v IROP'!J35,'[1]AdO CRR'!Q:Q,"ANO"),IF(AND(L35="zásadní zjištění",N35="NE"),COUNTIFS('[1]AdO CRR'!D:D,'Stav administrace CLLD v IROP'!A35,'[1]AdO CRR'!A:A,'Stav administrace CLLD v IROP'!M35,'[1]AdO CRR'!Q:Q,"ANO"),""))</f>
        <v/>
      </c>
      <c r="Q35" s="71" t="str">
        <f>IF(COUNTIFS('[1]AdO CRR'!D:D,'Stav administrace CLLD v IROP'!A35)=0,"",COUNTIFS('[1]AdO CRR'!D:D,'Stav administrace CLLD v IROP'!A35))</f>
        <v/>
      </c>
      <c r="R35" s="71" t="str">
        <f>IF(COUNTIFS('[1]AdO CRR'!D:D,'Stav administrace CLLD v IROP'!A35,'[1]AdO CRR'!Q:Q,"ANO")=0,"",COUNTIFS('[1]AdO CRR'!D:D,'Stav administrace CLLD v IROP'!A35,'[1]AdO CRR'!Q:Q,"ANO"))</f>
        <v/>
      </c>
      <c r="S35" s="65" t="str">
        <f>IF(IFERROR(GETPIVOTDATA("Registrační číslo projektu",[1]KHspoj909s!$A$3,"strategie MAS",A35,"Kód a název stavu2","PP30+")+GETPIVOTDATA("Registrační číslo projektu",[1]KHspoj909s!$A$3,"strategie MAS",A35,"Kód a název stavu2","PP27+")+GETPIVOTDATA("Registrační číslo projektu",[1]KHspoj909s!$A$3,"strategie MAS",A35,"Kód a název stavu2","PP41+"),"")=0,"",IFERROR(GETPIVOTDATA("Registrační číslo projektu",[1]KHspoj909s!$A$3,"strategie MAS",A35,"Kód a název stavu2","PP30+")+GETPIVOTDATA("Registrační číslo projektu",[1]KHspoj909s!$A$3,"strategie MAS",A35,"Kód a název stavu2","PP27+")+GETPIVOTDATA("Registrační číslo projektu",[1]KHspoj909s!$A$3,"strategie MAS",A35,"Kód a název stavu2","PP41+"),""))</f>
        <v/>
      </c>
      <c r="T35" s="65" t="str">
        <f>IF(IFERROR(GETPIVOTDATA("Registrační číslo projektu",[1]KHspoj909s!$A$3,"strategie MAS",A35,"Kód a název stavu2","PP30+")+GETPIVOTDATA("Registrační číslo projektu",[1]KHspoj909s!$A$3,"strategie MAS",A35,"Kód a název stavu2","PP41+"),"")=0,"",IFERROR(GETPIVOTDATA("Registrační číslo projektu",[1]KHspoj909s!$A$3,"strategie MAS",A35,"Kód a název stavu2","PP30+")+GETPIVOTDATA("Registrační číslo projektu",[1]KHspoj909s!$A$3,"strategie MAS",A35,"Kód a název stavu2","PP41+"),""))</f>
        <v/>
      </c>
      <c r="U35" s="65" t="str">
        <f>IF(IFERROR(GETPIVOTDATA("Registrační číslo projektu",[1]KHspoj909s!$A$3,"strategie MAS",A35,"Kód a název stavu2","PP41+"),"")=0,"",IFERROR(GETPIVOTDATA("Registrační číslo projektu",[1]KHspoj909s!$A$3,"strategie MAS",A35,"Kód a název stavu2","PP41+"),""))</f>
        <v/>
      </c>
      <c r="V35" s="68">
        <f>IFERROR(VLOOKUP(A35,[1]M975!$A$5:$B$184,2,0),0)/1000</f>
        <v>0</v>
      </c>
    </row>
    <row r="36" spans="1:22" x14ac:dyDescent="0.25">
      <c r="A36" s="61" t="s">
        <v>103</v>
      </c>
      <c r="B36" s="62" t="s">
        <v>104</v>
      </c>
      <c r="C36" s="63" t="s">
        <v>34</v>
      </c>
      <c r="D36" s="64" t="s">
        <v>35</v>
      </c>
      <c r="E36" s="75" t="s">
        <v>35</v>
      </c>
      <c r="F36" s="64" t="s">
        <v>35</v>
      </c>
      <c r="G36" s="65">
        <f>IF(SUM(COUNTIFS([1]!HH902HH[číslo IN],'Stav administrace CLLD v IROP'!A36,[1]!HH902HH[[Kód stavu výzvy ]],{"S42";"S5";"S6";"S7";"S8";"S9"}))=0,"",SUM(COUNTIFS([1]!HH902HH[číslo IN],'Stav administrace CLLD v IROP'!A36,[1]!HH902HH[[Kód stavu výzvy ]],{"S42";"S5";"S6";"S7";"S8";"S9"})))</f>
        <v>7</v>
      </c>
      <c r="H36" s="65">
        <f>IF(SUM(COUNTIFS([1]!HH902HH[číslo IN],'Stav administrace CLLD v IROP'!A36,[1]!HH902HH[[Kód stavu výzvy ]],{"S8";"S9"}))=0,"",SUM(COUNTIFS([1]!HH902HH[číslo IN],'Stav administrace CLLD v IROP'!A36,[1]!HH902HH[[Kód stavu výzvy ]],{"S8";"S9"})))</f>
        <v>7</v>
      </c>
      <c r="I36" s="57" t="str">
        <f>IF(IF(IFERROR(VLOOKUP(CONCATENATE($A36,"-",I$6,"-1-0"),'[1]KTAdO CRR'!$A$4:$D$1000,4,0),"")="",IFERROR(VLOOKUP(CONCATENATE($A36,"-",I$6),[1]!Data[[#All],[MASkod]:[Stav KL (se zjištěním/ bez zjištění)]],11,0),""),"zahájeno")=0,"",IF(IFERROR(VLOOKUP(CONCATENATE($A36,"-",I$6,"-1-0"),'[1]KTAdO CRR'!$A$4:$D$1000,4,0),"")="",IFERROR(VLOOKUP(CONCATENATE($A36,"-",I$6),[1]!Data[[#All],[MASkod]:[Stav KL (se zjištěním/ bez zjištění)]],11,0),""),"zahájeno"))</f>
        <v>bez zjištění</v>
      </c>
      <c r="J36" s="58">
        <f>IF(I36="zahájeno",IFERROR(VLOOKUP(CONCATENATE($A36,"-",I$6,"-1-0"),'[1]KTAdO CRR'!$A$4:$D$1000,4,0),""),IF(I36="","",IFERROR(VLOOKUP(CONCATENATE($A36,"-",I$6),[1]!Data[[#All],[MASkod]:[Stav KL (se zjištěním/ bez zjištění)]],4,0),"")))</f>
        <v>7</v>
      </c>
      <c r="K36" s="66" t="str">
        <f>IF(I36="","",IF(IFERROR(VLOOKUP(CONCATENATE($A36,"-",I$6),[1]!Data[[#All],[MASkod]:[JMPRO]],26,0),"")=0,"ANO",IFERROR(UPPER(LEFT(VLOOKUP(CONCATENATE($A36,"-",I$6),[1]!Data[[#All],[MASkod]:[JMPRO]],26,0),3)),"")))</f>
        <v>ANO</v>
      </c>
      <c r="L36" s="57" t="str">
        <f>IF(IF(IFERROR(VLOOKUP(CONCATENATE($A36,"-",L$6,"-1-0"),'[1]KTAdO CRR'!$A$4:$D$1000,4,0),"")="",IFERROR(VLOOKUP(CONCATENATE($A36,"-",L$6),[1]!Data[[#All],[MASkod]:[Stav KL (se zjištěním/ bez zjištění)]],11,0),""),"zahájeno")=0,"zahájheno",IF(IFERROR(VLOOKUP(CONCATENATE($A36,"-",L$6,"-1-0"),'[1]KTAdO CRR'!$A$4:$D$1000,4,0),"")="",IFERROR(VLOOKUP(CONCATENATE($A36,"-",L$6),[1]!Data[[#All],[MASkod]:[Stav KL (se zjištěním/ bez zjištění)]],11,0),""),"zahájeno"))</f>
        <v/>
      </c>
      <c r="M36" s="58" t="str">
        <f>IF(L36="zahájeno",IFERROR(VLOOKUP(CONCATENATE($A36,"-",L$6,"-1-0"),'[1]KTAdO CRR'!$A$4:$D$1000,4,0),""),IF(L36="","",IFERROR(VLOOKUP(CONCATENATE($A36,"-",L$6),[1]!Data[[#All],[MASkod]:[Stav KL (se zjištěním/ bez zjištění)]],4,0),"")))</f>
        <v/>
      </c>
      <c r="N36" s="66" t="str">
        <f>IF(L36="","",IF(IFERROR(VLOOKUP(CONCATENATE($A36,"-",L$6),[1]!Data[[#All],[MASkod]:[JMPRO]],26,0),"")=0,"ANO",IFERROR(UPPER(LEFT(VLOOKUP(CONCATENATE($A36,"-",L$6),[1]!Data[[#All],[MASkod]:[JMPRO]],26,0),3)),"")))</f>
        <v/>
      </c>
      <c r="O36" s="67" t="str">
        <f>IF(AND(I36="zásadní zjištění",K36="NE"),COUNTIFS('[1]AdO CRR'!D:D,'Stav administrace CLLD v IROP'!A36,'[1]AdO CRR'!A:A,'Stav administrace CLLD v IROP'!J36),IF(AND(L36="zásadní zjištění",N36="NE"),COUNTIFS('[1]AdO CRR'!D:D,'Stav administrace CLLD v IROP'!A36,'[1]AdO CRR'!A:A,'Stav administrace CLLD v IROP'!M36),""))</f>
        <v/>
      </c>
      <c r="P36" s="67" t="str">
        <f>IF(AND(I36="zásadní zjištění",K36="NE"),COUNTIFS('[1]AdO CRR'!D:D,'Stav administrace CLLD v IROP'!A36,'[1]AdO CRR'!A:A,'Stav administrace CLLD v IROP'!J36,'[1]AdO CRR'!Q:Q,"ANO"),IF(AND(L36="zásadní zjištění",N36="NE"),COUNTIFS('[1]AdO CRR'!D:D,'Stav administrace CLLD v IROP'!A36,'[1]AdO CRR'!A:A,'Stav administrace CLLD v IROP'!M36,'[1]AdO CRR'!Q:Q,"ANO"),""))</f>
        <v/>
      </c>
      <c r="Q36" s="71">
        <f>IF(COUNTIFS('[1]AdO CRR'!D:D,'Stav administrace CLLD v IROP'!A36)=0,"",COUNTIFS('[1]AdO CRR'!D:D,'Stav administrace CLLD v IROP'!A36))</f>
        <v>11</v>
      </c>
      <c r="R36" s="71">
        <f>IF(COUNTIFS('[1]AdO CRR'!D:D,'Stav administrace CLLD v IROP'!A36,'[1]AdO CRR'!Q:Q,"ANO")=0,"",COUNTIFS('[1]AdO CRR'!D:D,'Stav administrace CLLD v IROP'!A36,'[1]AdO CRR'!Q:Q,"ANO"))</f>
        <v>9</v>
      </c>
      <c r="S36" s="65">
        <f>IF(IFERROR(GETPIVOTDATA("Registrační číslo projektu",[1]KHspoj909s!$A$3,"strategie MAS",A36,"Kód a název stavu2","PP30+")+GETPIVOTDATA("Registrační číslo projektu",[1]KHspoj909s!$A$3,"strategie MAS",A36,"Kód a název stavu2","PP27+")+GETPIVOTDATA("Registrační číslo projektu",[1]KHspoj909s!$A$3,"strategie MAS",A36,"Kód a název stavu2","PP41+"),"")=0,"",IFERROR(GETPIVOTDATA("Registrační číslo projektu",[1]KHspoj909s!$A$3,"strategie MAS",A36,"Kód a název stavu2","PP30+")+GETPIVOTDATA("Registrační číslo projektu",[1]KHspoj909s!$A$3,"strategie MAS",A36,"Kód a název stavu2","PP27+")+GETPIVOTDATA("Registrační číslo projektu",[1]KHspoj909s!$A$3,"strategie MAS",A36,"Kód a název stavu2","PP41+"),""))</f>
        <v>9</v>
      </c>
      <c r="T36" s="65">
        <f>IF(IFERROR(GETPIVOTDATA("Registrační číslo projektu",[1]KHspoj909s!$A$3,"strategie MAS",A36,"Kód a název stavu2","PP30+")+GETPIVOTDATA("Registrační číslo projektu",[1]KHspoj909s!$A$3,"strategie MAS",A36,"Kód a název stavu2","PP41+"),"")=0,"",IFERROR(GETPIVOTDATA("Registrační číslo projektu",[1]KHspoj909s!$A$3,"strategie MAS",A36,"Kód a název stavu2","PP30+")+GETPIVOTDATA("Registrační číslo projektu",[1]KHspoj909s!$A$3,"strategie MAS",A36,"Kód a název stavu2","PP41+"),""))</f>
        <v>9</v>
      </c>
      <c r="U36" s="65">
        <f>IF(IFERROR(GETPIVOTDATA("Registrační číslo projektu",[1]KHspoj909s!$A$3,"strategie MAS",A36,"Kód a název stavu2","PP41+"),"")=0,"",IFERROR(GETPIVOTDATA("Registrační číslo projektu",[1]KHspoj909s!$A$3,"strategie MAS",A36,"Kód a název stavu2","PP41+"),""))</f>
        <v>9</v>
      </c>
      <c r="V36" s="68">
        <f>IFERROR(VLOOKUP(A36,[1]M975!$A$5:$B$184,2,0),0)/1000</f>
        <v>18033.684390000002</v>
      </c>
    </row>
    <row r="37" spans="1:22" x14ac:dyDescent="0.25">
      <c r="A37" s="61" t="s">
        <v>105</v>
      </c>
      <c r="B37" s="69" t="s">
        <v>106</v>
      </c>
      <c r="C37" s="63" t="s">
        <v>69</v>
      </c>
      <c r="D37" s="64" t="s">
        <v>35</v>
      </c>
      <c r="E37" s="64" t="s">
        <v>35</v>
      </c>
      <c r="F37" s="64" t="s">
        <v>35</v>
      </c>
      <c r="G37" s="65">
        <f>IF(SUM(COUNTIFS([1]!HH902HH[číslo IN],'Stav administrace CLLD v IROP'!A37,[1]!HH902HH[[Kód stavu výzvy ]],{"S42";"S5";"S6";"S7";"S8";"S9"}))=0,"",SUM(COUNTIFS([1]!HH902HH[číslo IN],'Stav administrace CLLD v IROP'!A37,[1]!HH902HH[[Kód stavu výzvy ]],{"S42";"S5";"S6";"S7";"S8";"S9"})))</f>
        <v>8</v>
      </c>
      <c r="H37" s="65">
        <f>IF(SUM(COUNTIFS([1]!HH902HH[číslo IN],'Stav administrace CLLD v IROP'!A37,[1]!HH902HH[[Kód stavu výzvy ]],{"S8";"S9"}))=0,"",SUM(COUNTIFS([1]!HH902HH[číslo IN],'Stav administrace CLLD v IROP'!A37,[1]!HH902HH[[Kód stavu výzvy ]],{"S8";"S9"})))</f>
        <v>8</v>
      </c>
      <c r="I37" s="57" t="str">
        <f>IF(IF(IFERROR(VLOOKUP(CONCATENATE($A37,"-",I$6,"-1-0"),'[1]KTAdO CRR'!$A$4:$D$1000,4,0),"")="",IFERROR(VLOOKUP(CONCATENATE($A37,"-",I$6),[1]!Data[[#All],[MASkod]:[Stav KL (se zjištěním/ bez zjištění)]],11,0),""),"zahájeno")=0,"",IF(IFERROR(VLOOKUP(CONCATENATE($A37,"-",I$6,"-1-0"),'[1]KTAdO CRR'!$A$4:$D$1000,4,0),"")="",IFERROR(VLOOKUP(CONCATENATE($A37,"-",I$6),[1]!Data[[#All],[MASkod]:[Stav KL (se zjištěním/ bez zjištění)]],11,0),""),"zahájeno"))</f>
        <v>zásadní zjištění</v>
      </c>
      <c r="J37" s="58">
        <f>IF(I37="zahájeno",IFERROR(VLOOKUP(CONCATENATE($A37,"-",I$6,"-1-0"),'[1]KTAdO CRR'!$A$4:$D$1000,4,0),""),IF(I37="","",IFERROR(VLOOKUP(CONCATENATE($A37,"-",I$6),[1]!Data[[#All],[MASkod]:[Stav KL (se zjištěním/ bez zjištění)]],4,0),"")))</f>
        <v>3</v>
      </c>
      <c r="K37" s="66" t="str">
        <f>IF(I37="","",IF(IFERROR(VLOOKUP(CONCATENATE($A37,"-",I$6),[1]!Data[[#All],[MASkod]:[JMPRO]],26,0),"")=0,"ANO",IFERROR(UPPER(LEFT(VLOOKUP(CONCATENATE($A37,"-",I$6),[1]!Data[[#All],[MASkod]:[JMPRO]],26,0),3)),"")))</f>
        <v>ANO</v>
      </c>
      <c r="L37" s="57" t="str">
        <f>IF(IF(IFERROR(VLOOKUP(CONCATENATE($A37,"-",L$6,"-1-0"),'[1]KTAdO CRR'!$A$4:$D$1000,4,0),"")="",IFERROR(VLOOKUP(CONCATENATE($A37,"-",L$6),[1]!Data[[#All],[MASkod]:[Stav KL (se zjištěním/ bez zjištění)]],11,0),""),"zahájeno")=0,"zahájheno",IF(IFERROR(VLOOKUP(CONCATENATE($A37,"-",L$6,"-1-0"),'[1]KTAdO CRR'!$A$4:$D$1000,4,0),"")="",IFERROR(VLOOKUP(CONCATENATE($A37,"-",L$6),[1]!Data[[#All],[MASkod]:[Stav KL (se zjištěním/ bez zjištění)]],11,0),""),"zahájeno"))</f>
        <v/>
      </c>
      <c r="M37" s="58" t="str">
        <f>IF(L37="zahájeno",IFERROR(VLOOKUP(CONCATENATE($A37,"-",L$6,"-1-0"),'[1]KTAdO CRR'!$A$4:$D$1000,4,0),""),IF(L37="","",IFERROR(VLOOKUP(CONCATENATE($A37,"-",L$6),[1]!Data[[#All],[MASkod]:[Stav KL (se zjištěním/ bez zjištění)]],4,0),"")))</f>
        <v/>
      </c>
      <c r="N37" s="66" t="str">
        <f>IF(L37="","",IF(IFERROR(VLOOKUP(CONCATENATE($A37,"-",L$6),[1]!Data[[#All],[MASkod]:[JMPRO]],26,0),"")=0,"ANO",IFERROR(UPPER(LEFT(VLOOKUP(CONCATENATE($A37,"-",L$6),[1]!Data[[#All],[MASkod]:[JMPRO]],26,0),3)),"")))</f>
        <v/>
      </c>
      <c r="O37" s="67" t="str">
        <f>IF(AND(I37="zásadní zjištění",K37="NE"),COUNTIFS('[1]AdO CRR'!D:D,'Stav administrace CLLD v IROP'!A37,'[1]AdO CRR'!A:A,'Stav administrace CLLD v IROP'!J37),IF(AND(L37="zásadní zjištění",N37="NE"),COUNTIFS('[1]AdO CRR'!D:D,'Stav administrace CLLD v IROP'!A37,'[1]AdO CRR'!A:A,'Stav administrace CLLD v IROP'!M37),""))</f>
        <v/>
      </c>
      <c r="P37" s="67" t="str">
        <f>IF(AND(I37="zásadní zjištění",K37="NE"),COUNTIFS('[1]AdO CRR'!D:D,'Stav administrace CLLD v IROP'!A37,'[1]AdO CRR'!A:A,'Stav administrace CLLD v IROP'!J37,'[1]AdO CRR'!Q:Q,"ANO"),IF(AND(L37="zásadní zjištění",N37="NE"),COUNTIFS('[1]AdO CRR'!D:D,'Stav administrace CLLD v IROP'!A37,'[1]AdO CRR'!A:A,'Stav administrace CLLD v IROP'!M37,'[1]AdO CRR'!Q:Q,"ANO"),""))</f>
        <v/>
      </c>
      <c r="Q37" s="71">
        <f>IF(COUNTIFS('[1]AdO CRR'!D:D,'Stav administrace CLLD v IROP'!A37)=0,"",COUNTIFS('[1]AdO CRR'!D:D,'Stav administrace CLLD v IROP'!A37))</f>
        <v>19</v>
      </c>
      <c r="R37" s="71">
        <f>IF(COUNTIFS('[1]AdO CRR'!D:D,'Stav administrace CLLD v IROP'!A37,'[1]AdO CRR'!Q:Q,"ANO")=0,"",COUNTIFS('[1]AdO CRR'!D:D,'Stav administrace CLLD v IROP'!A37,'[1]AdO CRR'!Q:Q,"ANO"))</f>
        <v>19</v>
      </c>
      <c r="S37" s="65">
        <f>IF(IFERROR(GETPIVOTDATA("Registrační číslo projektu",[1]KHspoj909s!$A$3,"strategie MAS",A37,"Kód a název stavu2","PP30+")+GETPIVOTDATA("Registrační číslo projektu",[1]KHspoj909s!$A$3,"strategie MAS",A37,"Kód a název stavu2","PP27+")+GETPIVOTDATA("Registrační číslo projektu",[1]KHspoj909s!$A$3,"strategie MAS",A37,"Kód a název stavu2","PP41+"),"")=0,"",IFERROR(GETPIVOTDATA("Registrační číslo projektu",[1]KHspoj909s!$A$3,"strategie MAS",A37,"Kód a název stavu2","PP30+")+GETPIVOTDATA("Registrační číslo projektu",[1]KHspoj909s!$A$3,"strategie MAS",A37,"Kód a název stavu2","PP27+")+GETPIVOTDATA("Registrační číslo projektu",[1]KHspoj909s!$A$3,"strategie MAS",A37,"Kód a název stavu2","PP41+"),""))</f>
        <v>18</v>
      </c>
      <c r="T37" s="65">
        <f>IF(IFERROR(GETPIVOTDATA("Registrační číslo projektu",[1]KHspoj909s!$A$3,"strategie MAS",A37,"Kód a název stavu2","PP30+")+GETPIVOTDATA("Registrační číslo projektu",[1]KHspoj909s!$A$3,"strategie MAS",A37,"Kód a název stavu2","PP41+"),"")=0,"",IFERROR(GETPIVOTDATA("Registrační číslo projektu",[1]KHspoj909s!$A$3,"strategie MAS",A37,"Kód a název stavu2","PP30+")+GETPIVOTDATA("Registrační číslo projektu",[1]KHspoj909s!$A$3,"strategie MAS",A37,"Kód a název stavu2","PP41+"),""))</f>
        <v>18</v>
      </c>
      <c r="U37" s="65" t="str">
        <f>IF(IFERROR(GETPIVOTDATA("Registrační číslo projektu",[1]KHspoj909s!$A$3,"strategie MAS",A37,"Kód a název stavu2","PP41+"),"")=0,"",IFERROR(GETPIVOTDATA("Registrační číslo projektu",[1]KHspoj909s!$A$3,"strategie MAS",A37,"Kód a název stavu2","PP41+"),""))</f>
        <v/>
      </c>
      <c r="V37" s="68">
        <f>IFERROR(VLOOKUP(A37,[1]M975!$A$5:$B$184,2,0),0)/1000</f>
        <v>0</v>
      </c>
    </row>
    <row r="38" spans="1:22" x14ac:dyDescent="0.25">
      <c r="A38" s="61" t="s">
        <v>107</v>
      </c>
      <c r="B38" s="62" t="s">
        <v>108</v>
      </c>
      <c r="C38" s="63" t="s">
        <v>63</v>
      </c>
      <c r="D38" s="64" t="s">
        <v>35</v>
      </c>
      <c r="E38" s="64" t="s">
        <v>35</v>
      </c>
      <c r="F38" s="64" t="s">
        <v>35</v>
      </c>
      <c r="G38" s="65">
        <f>IF(SUM(COUNTIFS([1]!HH902HH[číslo IN],'Stav administrace CLLD v IROP'!A38,[1]!HH902HH[[Kód stavu výzvy ]],{"S42";"S5";"S6";"S7";"S8";"S9"}))=0,"",SUM(COUNTIFS([1]!HH902HH[číslo IN],'Stav administrace CLLD v IROP'!A38,[1]!HH902HH[[Kód stavu výzvy ]],{"S42";"S5";"S6";"S7";"S8";"S9"})))</f>
        <v>4</v>
      </c>
      <c r="H38" s="65">
        <f>IF(SUM(COUNTIFS([1]!HH902HH[číslo IN],'Stav administrace CLLD v IROP'!A38,[1]!HH902HH[[Kód stavu výzvy ]],{"S8";"S9"}))=0,"",SUM(COUNTIFS([1]!HH902HH[číslo IN],'Stav administrace CLLD v IROP'!A38,[1]!HH902HH[[Kód stavu výzvy ]],{"S8";"S9"})))</f>
        <v>4</v>
      </c>
      <c r="I38" s="57" t="str">
        <f>IF(IF(IFERROR(VLOOKUP(CONCATENATE($A38,"-",I$6,"-1-0"),'[1]KTAdO CRR'!$A$4:$D$1000,4,0),"")="",IFERROR(VLOOKUP(CONCATENATE($A38,"-",I$6),[1]!Data[[#All],[MASkod]:[Stav KL (se zjištěním/ bez zjištění)]],11,0),""),"zahájeno")=0,"",IF(IFERROR(VLOOKUP(CONCATENATE($A38,"-",I$6,"-1-0"),'[1]KTAdO CRR'!$A$4:$D$1000,4,0),"")="",IFERROR(VLOOKUP(CONCATENATE($A38,"-",I$6),[1]!Data[[#All],[MASkod]:[Stav KL (se zjištěním/ bez zjištění)]],11,0),""),"zahájeno"))</f>
        <v>zásadní zjištění</v>
      </c>
      <c r="J38" s="58">
        <f>IF(I38="zahájeno",IFERROR(VLOOKUP(CONCATENATE($A38,"-",I$6,"-1-0"),'[1]KTAdO CRR'!$A$4:$D$1000,4,0),""),IF(I38="","",IFERROR(VLOOKUP(CONCATENATE($A38,"-",I$6),[1]!Data[[#All],[MASkod]:[Stav KL (se zjištěním/ bez zjištění)]],4,0),"")))</f>
        <v>1</v>
      </c>
      <c r="K38" s="66" t="str">
        <f>IF(I38="","",IF(IFERROR(VLOOKUP(CONCATENATE($A38,"-",I$6),[1]!Data[[#All],[MASkod]:[JMPRO]],26,0),"")=0,"ANO",IFERROR(UPPER(LEFT(VLOOKUP(CONCATENATE($A38,"-",I$6),[1]!Data[[#All],[MASkod]:[JMPRO]],26,0),3)),"")))</f>
        <v>ANO</v>
      </c>
      <c r="L38" s="57" t="str">
        <f>IF(IF(IFERROR(VLOOKUP(CONCATENATE($A38,"-",L$6,"-1-0"),'[1]KTAdO CRR'!$A$4:$D$1000,4,0),"")="",IFERROR(VLOOKUP(CONCATENATE($A38,"-",L$6),[1]!Data[[#All],[MASkod]:[Stav KL (se zjištěním/ bez zjištění)]],11,0),""),"zahájeno")=0,"zahájheno",IF(IFERROR(VLOOKUP(CONCATENATE($A38,"-",L$6,"-1-0"),'[1]KTAdO CRR'!$A$4:$D$1000,4,0),"")="",IFERROR(VLOOKUP(CONCATENATE($A38,"-",L$6),[1]!Data[[#All],[MASkod]:[Stav KL (se zjištěním/ bez zjištění)]],11,0),""),"zahájeno"))</f>
        <v/>
      </c>
      <c r="M38" s="58" t="str">
        <f>IF(L38="zahájeno",IFERROR(VLOOKUP(CONCATENATE($A38,"-",L$6,"-1-0"),'[1]KTAdO CRR'!$A$4:$D$1000,4,0),""),IF(L38="","",IFERROR(VLOOKUP(CONCATENATE($A38,"-",L$6),[1]!Data[[#All],[MASkod]:[Stav KL (se zjištěním/ bez zjištění)]],4,0),"")))</f>
        <v/>
      </c>
      <c r="N38" s="66" t="str">
        <f>IF(L38="","",IF(IFERROR(VLOOKUP(CONCATENATE($A38,"-",L$6),[1]!Data[[#All],[MASkod]:[JMPRO]],26,0),"")=0,"ANO",IFERROR(UPPER(LEFT(VLOOKUP(CONCATENATE($A38,"-",L$6),[1]!Data[[#All],[MASkod]:[JMPRO]],26,0),3)),"")))</f>
        <v/>
      </c>
      <c r="O38" s="67" t="str">
        <f>IF(AND(I38="zásadní zjištění",K38="NE"),COUNTIFS('[1]AdO CRR'!D:D,'Stav administrace CLLD v IROP'!A38,'[1]AdO CRR'!A:A,'Stav administrace CLLD v IROP'!J38),IF(AND(L38="zásadní zjištění",N38="NE"),COUNTIFS('[1]AdO CRR'!D:D,'Stav administrace CLLD v IROP'!A38,'[1]AdO CRR'!A:A,'Stav administrace CLLD v IROP'!M38),""))</f>
        <v/>
      </c>
      <c r="P38" s="67" t="str">
        <f>IF(AND(I38="zásadní zjištění",K38="NE"),COUNTIFS('[1]AdO CRR'!D:D,'Stav administrace CLLD v IROP'!A38,'[1]AdO CRR'!A:A,'Stav administrace CLLD v IROP'!J38,'[1]AdO CRR'!Q:Q,"ANO"),IF(AND(L38="zásadní zjištění",N38="NE"),COUNTIFS('[1]AdO CRR'!D:D,'Stav administrace CLLD v IROP'!A38,'[1]AdO CRR'!A:A,'Stav administrace CLLD v IROP'!M38,'[1]AdO CRR'!Q:Q,"ANO"),""))</f>
        <v/>
      </c>
      <c r="Q38" s="71">
        <f>IF(COUNTIFS('[1]AdO CRR'!D:D,'Stav administrace CLLD v IROP'!A38)=0,"",COUNTIFS('[1]AdO CRR'!D:D,'Stav administrace CLLD v IROP'!A38))</f>
        <v>17</v>
      </c>
      <c r="R38" s="71">
        <f>IF(COUNTIFS('[1]AdO CRR'!D:D,'Stav administrace CLLD v IROP'!A38,'[1]AdO CRR'!Q:Q,"ANO")=0,"",COUNTIFS('[1]AdO CRR'!D:D,'Stav administrace CLLD v IROP'!A38,'[1]AdO CRR'!Q:Q,"ANO"))</f>
        <v>15</v>
      </c>
      <c r="S38" s="65">
        <f>IF(IFERROR(GETPIVOTDATA("Registrační číslo projektu",[1]KHspoj909s!$A$3,"strategie MAS",A38,"Kód a název stavu2","PP30+")+GETPIVOTDATA("Registrační číslo projektu",[1]KHspoj909s!$A$3,"strategie MAS",A38,"Kód a název stavu2","PP27+")+GETPIVOTDATA("Registrační číslo projektu",[1]KHspoj909s!$A$3,"strategie MAS",A38,"Kód a název stavu2","PP41+"),"")=0,"",IFERROR(GETPIVOTDATA("Registrační číslo projektu",[1]KHspoj909s!$A$3,"strategie MAS",A38,"Kód a název stavu2","PP30+")+GETPIVOTDATA("Registrační číslo projektu",[1]KHspoj909s!$A$3,"strategie MAS",A38,"Kód a název stavu2","PP27+")+GETPIVOTDATA("Registrační číslo projektu",[1]KHspoj909s!$A$3,"strategie MAS",A38,"Kód a název stavu2","PP41+"),""))</f>
        <v>14</v>
      </c>
      <c r="T38" s="65">
        <f>IF(IFERROR(GETPIVOTDATA("Registrační číslo projektu",[1]KHspoj909s!$A$3,"strategie MAS",A38,"Kód a název stavu2","PP30+")+GETPIVOTDATA("Registrační číslo projektu",[1]KHspoj909s!$A$3,"strategie MAS",A38,"Kód a název stavu2","PP41+"),"")=0,"",IFERROR(GETPIVOTDATA("Registrační číslo projektu",[1]KHspoj909s!$A$3,"strategie MAS",A38,"Kód a název stavu2","PP30+")+GETPIVOTDATA("Registrační číslo projektu",[1]KHspoj909s!$A$3,"strategie MAS",A38,"Kód a název stavu2","PP41+"),""))</f>
        <v>12</v>
      </c>
      <c r="U38" s="65">
        <f>IF(IFERROR(GETPIVOTDATA("Registrační číslo projektu",[1]KHspoj909s!$A$3,"strategie MAS",A38,"Kód a název stavu2","PP41+"),"")=0,"",IFERROR(GETPIVOTDATA("Registrační číslo projektu",[1]KHspoj909s!$A$3,"strategie MAS",A38,"Kód a název stavu2","PP41+"),""))</f>
        <v>1</v>
      </c>
      <c r="V38" s="68">
        <f>IFERROR(VLOOKUP(A38,[1]M975!$A$5:$B$184,2,0),0)/1000</f>
        <v>4749.7311500000005</v>
      </c>
    </row>
    <row r="39" spans="1:22" x14ac:dyDescent="0.25">
      <c r="A39" s="61" t="s">
        <v>109</v>
      </c>
      <c r="B39" s="62" t="s">
        <v>110</v>
      </c>
      <c r="C39" s="63" t="s">
        <v>111</v>
      </c>
      <c r="D39" s="64" t="s">
        <v>35</v>
      </c>
      <c r="E39" s="64" t="s">
        <v>35</v>
      </c>
      <c r="F39" s="73" t="s">
        <v>35</v>
      </c>
      <c r="G39" s="65">
        <f>IF(SUM(COUNTIFS([1]!HH902HH[číslo IN],'Stav administrace CLLD v IROP'!A39,[1]!HH902HH[[Kód stavu výzvy ]],{"S42";"S5";"S6";"S7";"S8";"S9"}))=0,"",SUM(COUNTIFS([1]!HH902HH[číslo IN],'Stav administrace CLLD v IROP'!A39,[1]!HH902HH[[Kód stavu výzvy ]],{"S42";"S5";"S6";"S7";"S8";"S9"})))</f>
        <v>7</v>
      </c>
      <c r="H39" s="65">
        <f>IF(SUM(COUNTIFS([1]!HH902HH[číslo IN],'Stav administrace CLLD v IROP'!A39,[1]!HH902HH[[Kód stavu výzvy ]],{"S8";"S9"}))=0,"",SUM(COUNTIFS([1]!HH902HH[číslo IN],'Stav administrace CLLD v IROP'!A39,[1]!HH902HH[[Kód stavu výzvy ]],{"S8";"S9"})))</f>
        <v>7</v>
      </c>
      <c r="I39" s="57" t="str">
        <f>IF(IF(IFERROR(VLOOKUP(CONCATENATE($A39,"-",I$6,"-1-0"),'[1]KTAdO CRR'!$A$4:$D$1000,4,0),"")="",IFERROR(VLOOKUP(CONCATENATE($A39,"-",I$6),[1]!Data[[#All],[MASkod]:[Stav KL (se zjištěním/ bez zjištění)]],11,0),""),"zahájeno")=0,"",IF(IFERROR(VLOOKUP(CONCATENATE($A39,"-",I$6,"-1-0"),'[1]KTAdO CRR'!$A$4:$D$1000,4,0),"")="",IFERROR(VLOOKUP(CONCATENATE($A39,"-",I$6),[1]!Data[[#All],[MASkod]:[Stav KL (se zjištěním/ bez zjištění)]],11,0),""),"zahájeno"))</f>
        <v>se zjištěním</v>
      </c>
      <c r="J39" s="58">
        <f>IF(I39="zahájeno",IFERROR(VLOOKUP(CONCATENATE($A39,"-",I$6,"-1-0"),'[1]KTAdO CRR'!$A$4:$D$1000,4,0),""),IF(I39="","",IFERROR(VLOOKUP(CONCATENATE($A39,"-",I$6),[1]!Data[[#All],[MASkod]:[Stav KL (se zjištěním/ bez zjištění)]],4,0),"")))</f>
        <v>1</v>
      </c>
      <c r="K39" s="66" t="str">
        <f>IF(I39="","",IF(IFERROR(VLOOKUP(CONCATENATE($A39,"-",I$6),[1]!Data[[#All],[MASkod]:[JMPRO]],26,0),"")=0,"ANO",IFERROR(UPPER(LEFT(VLOOKUP(CONCATENATE($A39,"-",I$6),[1]!Data[[#All],[MASkod]:[JMPRO]],26,0),3)),"")))</f>
        <v>ANO</v>
      </c>
      <c r="L39" s="57" t="str">
        <f>IF(IF(IFERROR(VLOOKUP(CONCATENATE($A39,"-",L$6,"-1-0"),'[1]KTAdO CRR'!$A$4:$D$1000,4,0),"")="",IFERROR(VLOOKUP(CONCATENATE($A39,"-",L$6),[1]!Data[[#All],[MASkod]:[Stav KL (se zjištěním/ bez zjištění)]],11,0),""),"zahájeno")=0,"zahájheno",IF(IFERROR(VLOOKUP(CONCATENATE($A39,"-",L$6,"-1-0"),'[1]KTAdO CRR'!$A$4:$D$1000,4,0),"")="",IFERROR(VLOOKUP(CONCATENATE($A39,"-",L$6),[1]!Data[[#All],[MASkod]:[Stav KL (se zjištěním/ bez zjištění)]],11,0),""),"zahájeno"))</f>
        <v/>
      </c>
      <c r="M39" s="58" t="str">
        <f>IF(L39="zahájeno",IFERROR(VLOOKUP(CONCATENATE($A39,"-",L$6,"-1-0"),'[1]KTAdO CRR'!$A$4:$D$1000,4,0),""),IF(L39="","",IFERROR(VLOOKUP(CONCATENATE($A39,"-",L$6),[1]!Data[[#All],[MASkod]:[Stav KL (se zjištěním/ bez zjištění)]],4,0),"")))</f>
        <v/>
      </c>
      <c r="N39" s="66" t="str">
        <f>IF(L39="","",IF(IFERROR(VLOOKUP(CONCATENATE($A39,"-",L$6),[1]!Data[[#All],[MASkod]:[JMPRO]],26,0),"")=0,"ANO",IFERROR(UPPER(LEFT(VLOOKUP(CONCATENATE($A39,"-",L$6),[1]!Data[[#All],[MASkod]:[JMPRO]],26,0),3)),"")))</f>
        <v/>
      </c>
      <c r="O39" s="67" t="str">
        <f>IF(AND(I39="zásadní zjištění",K39="NE"),COUNTIFS('[1]AdO CRR'!D:D,'Stav administrace CLLD v IROP'!A39,'[1]AdO CRR'!A:A,'Stav administrace CLLD v IROP'!J39),IF(AND(L39="zásadní zjištění",N39="NE"),COUNTIFS('[1]AdO CRR'!D:D,'Stav administrace CLLD v IROP'!A39,'[1]AdO CRR'!A:A,'Stav administrace CLLD v IROP'!M39),""))</f>
        <v/>
      </c>
      <c r="P39" s="67" t="str">
        <f>IF(AND(I39="zásadní zjištění",K39="NE"),COUNTIFS('[1]AdO CRR'!D:D,'Stav administrace CLLD v IROP'!A39,'[1]AdO CRR'!A:A,'Stav administrace CLLD v IROP'!J39,'[1]AdO CRR'!Q:Q,"ANO"),IF(AND(L39="zásadní zjištění",N39="NE"),COUNTIFS('[1]AdO CRR'!D:D,'Stav administrace CLLD v IROP'!A39,'[1]AdO CRR'!A:A,'Stav administrace CLLD v IROP'!M39,'[1]AdO CRR'!Q:Q,"ANO"),""))</f>
        <v/>
      </c>
      <c r="Q39" s="71">
        <f>IF(COUNTIFS('[1]AdO CRR'!D:D,'Stav administrace CLLD v IROP'!A39)=0,"",COUNTIFS('[1]AdO CRR'!D:D,'Stav administrace CLLD v IROP'!A39))</f>
        <v>22</v>
      </c>
      <c r="R39" s="71">
        <f>IF(COUNTIFS('[1]AdO CRR'!D:D,'Stav administrace CLLD v IROP'!A39,'[1]AdO CRR'!Q:Q,"ANO")=0,"",COUNTIFS('[1]AdO CRR'!D:D,'Stav administrace CLLD v IROP'!A39,'[1]AdO CRR'!Q:Q,"ANO"))</f>
        <v>10</v>
      </c>
      <c r="S39" s="65">
        <f>IF(IFERROR(GETPIVOTDATA("Registrační číslo projektu",[1]KHspoj909s!$A$3,"strategie MAS",A39,"Kód a název stavu2","PP30+")+GETPIVOTDATA("Registrační číslo projektu",[1]KHspoj909s!$A$3,"strategie MAS",A39,"Kód a název stavu2","PP27+")+GETPIVOTDATA("Registrační číslo projektu",[1]KHspoj909s!$A$3,"strategie MAS",A39,"Kód a název stavu2","PP41+"),"")=0,"",IFERROR(GETPIVOTDATA("Registrační číslo projektu",[1]KHspoj909s!$A$3,"strategie MAS",A39,"Kód a název stavu2","PP30+")+GETPIVOTDATA("Registrační číslo projektu",[1]KHspoj909s!$A$3,"strategie MAS",A39,"Kód a název stavu2","PP27+")+GETPIVOTDATA("Registrační číslo projektu",[1]KHspoj909s!$A$3,"strategie MAS",A39,"Kód a název stavu2","PP41+"),""))</f>
        <v>10</v>
      </c>
      <c r="T39" s="65">
        <f>IF(IFERROR(GETPIVOTDATA("Registrační číslo projektu",[1]KHspoj909s!$A$3,"strategie MAS",A39,"Kód a název stavu2","PP30+")+GETPIVOTDATA("Registrační číslo projektu",[1]KHspoj909s!$A$3,"strategie MAS",A39,"Kód a název stavu2","PP41+"),"")=0,"",IFERROR(GETPIVOTDATA("Registrační číslo projektu",[1]KHspoj909s!$A$3,"strategie MAS",A39,"Kód a název stavu2","PP30+")+GETPIVOTDATA("Registrační číslo projektu",[1]KHspoj909s!$A$3,"strategie MAS",A39,"Kód a název stavu2","PP41+"),""))</f>
        <v>9</v>
      </c>
      <c r="U39" s="65" t="str">
        <f>IF(IFERROR(GETPIVOTDATA("Registrační číslo projektu",[1]KHspoj909s!$A$3,"strategie MAS",A39,"Kód a název stavu2","PP41+"),"")=0,"",IFERROR(GETPIVOTDATA("Registrační číslo projektu",[1]KHspoj909s!$A$3,"strategie MAS",A39,"Kód a název stavu2","PP41+"),""))</f>
        <v/>
      </c>
      <c r="V39" s="68">
        <f>IFERROR(VLOOKUP(A39,[1]M975!$A$5:$B$184,2,0),0)/1000</f>
        <v>0</v>
      </c>
    </row>
    <row r="40" spans="1:22" x14ac:dyDescent="0.25">
      <c r="A40" s="61" t="s">
        <v>112</v>
      </c>
      <c r="B40" s="62" t="s">
        <v>113</v>
      </c>
      <c r="C40" s="63" t="s">
        <v>100</v>
      </c>
      <c r="D40" s="64" t="s">
        <v>35</v>
      </c>
      <c r="E40" s="64" t="s">
        <v>35</v>
      </c>
      <c r="F40" s="73" t="s">
        <v>35</v>
      </c>
      <c r="G40" s="65">
        <f>IF(SUM(COUNTIFS([1]!HH902HH[číslo IN],'Stav administrace CLLD v IROP'!A40,[1]!HH902HH[[Kód stavu výzvy ]],{"S42";"S5";"S6";"S7";"S8";"S9"}))=0,"",SUM(COUNTIFS([1]!HH902HH[číslo IN],'Stav administrace CLLD v IROP'!A40,[1]!HH902HH[[Kód stavu výzvy ]],{"S42";"S5";"S6";"S7";"S8";"S9"})))</f>
        <v>9</v>
      </c>
      <c r="H40" s="65">
        <f>IF(SUM(COUNTIFS([1]!HH902HH[číslo IN],'Stav administrace CLLD v IROP'!A40,[1]!HH902HH[[Kód stavu výzvy ]],{"S8";"S9"}))=0,"",SUM(COUNTIFS([1]!HH902HH[číslo IN],'Stav administrace CLLD v IROP'!A40,[1]!HH902HH[[Kód stavu výzvy ]],{"S8";"S9"})))</f>
        <v>9</v>
      </c>
      <c r="I40" s="57" t="str">
        <f>IF(IF(IFERROR(VLOOKUP(CONCATENATE($A40,"-",I$6,"-1-0"),'[1]KTAdO CRR'!$A$4:$D$1000,4,0),"")="",IFERROR(VLOOKUP(CONCATENATE($A40,"-",I$6),[1]!Data[[#All],[MASkod]:[Stav KL (se zjištěním/ bez zjištění)]],11,0),""),"zahájeno")=0,"",IF(IFERROR(VLOOKUP(CONCATENATE($A40,"-",I$6,"-1-0"),'[1]KTAdO CRR'!$A$4:$D$1000,4,0),"")="",IFERROR(VLOOKUP(CONCATENATE($A40,"-",I$6),[1]!Data[[#All],[MASkod]:[Stav KL (se zjištěním/ bez zjištění)]],11,0),""),"zahájeno"))</f>
        <v>bez zjištění</v>
      </c>
      <c r="J40" s="58">
        <f>IF(I40="zahájeno",IFERROR(VLOOKUP(CONCATENATE($A40,"-",I$6,"-1-0"),'[1]KTAdO CRR'!$A$4:$D$1000,4,0),""),IF(I40="","",IFERROR(VLOOKUP(CONCATENATE($A40,"-",I$6),[1]!Data[[#All],[MASkod]:[Stav KL (se zjištěním/ bez zjištění)]],4,0),"")))</f>
        <v>5</v>
      </c>
      <c r="K40" s="66" t="str">
        <f>IF(I40="","",IF(IFERROR(VLOOKUP(CONCATENATE($A40,"-",I$6),[1]!Data[[#All],[MASkod]:[JMPRO]],26,0),"")=0,"ANO",IFERROR(UPPER(LEFT(VLOOKUP(CONCATENATE($A40,"-",I$6),[1]!Data[[#All],[MASkod]:[JMPRO]],26,0),3)),"")))</f>
        <v>ANO</v>
      </c>
      <c r="L40" s="57" t="str">
        <f>IF(IF(IFERROR(VLOOKUP(CONCATENATE($A40,"-",L$6,"-1-0"),'[1]KTAdO CRR'!$A$4:$D$1000,4,0),"")="",IFERROR(VLOOKUP(CONCATENATE($A40,"-",L$6),[1]!Data[[#All],[MASkod]:[Stav KL (se zjištěním/ bez zjištění)]],11,0),""),"zahájeno")=0,"zahájheno",IF(IFERROR(VLOOKUP(CONCATENATE($A40,"-",L$6,"-1-0"),'[1]KTAdO CRR'!$A$4:$D$1000,4,0),"")="",IFERROR(VLOOKUP(CONCATENATE($A40,"-",L$6),[1]!Data[[#All],[MASkod]:[Stav KL (se zjištěním/ bez zjištění)]],11,0),""),"zahájeno"))</f>
        <v/>
      </c>
      <c r="M40" s="58" t="str">
        <f>IF(L40="zahájeno",IFERROR(VLOOKUP(CONCATENATE($A40,"-",L$6,"-1-0"),'[1]KTAdO CRR'!$A$4:$D$1000,4,0),""),IF(L40="","",IFERROR(VLOOKUP(CONCATENATE($A40,"-",L$6),[1]!Data[[#All],[MASkod]:[Stav KL (se zjištěním/ bez zjištění)]],4,0),"")))</f>
        <v/>
      </c>
      <c r="N40" s="66" t="str">
        <f>IF(L40="","",IF(IFERROR(VLOOKUP(CONCATENATE($A40,"-",L$6),[1]!Data[[#All],[MASkod]:[JMPRO]],26,0),"")=0,"ANO",IFERROR(UPPER(LEFT(VLOOKUP(CONCATENATE($A40,"-",L$6),[1]!Data[[#All],[MASkod]:[JMPRO]],26,0),3)),"")))</f>
        <v/>
      </c>
      <c r="O40" s="67" t="str">
        <f>IF(AND(I40="zásadní zjištění",K40="NE"),COUNTIFS('[1]AdO CRR'!D:D,'Stav administrace CLLD v IROP'!A40,'[1]AdO CRR'!A:A,'Stav administrace CLLD v IROP'!J40),IF(AND(L40="zásadní zjištění",N40="NE"),COUNTIFS('[1]AdO CRR'!D:D,'Stav administrace CLLD v IROP'!A40,'[1]AdO CRR'!A:A,'Stav administrace CLLD v IROP'!M40),""))</f>
        <v/>
      </c>
      <c r="P40" s="67" t="str">
        <f>IF(AND(I40="zásadní zjištění",K40="NE"),COUNTIFS('[1]AdO CRR'!D:D,'Stav administrace CLLD v IROP'!A40,'[1]AdO CRR'!A:A,'Stav administrace CLLD v IROP'!J40,'[1]AdO CRR'!Q:Q,"ANO"),IF(AND(L40="zásadní zjištění",N40="NE"),COUNTIFS('[1]AdO CRR'!D:D,'Stav administrace CLLD v IROP'!A40,'[1]AdO CRR'!A:A,'Stav administrace CLLD v IROP'!M40,'[1]AdO CRR'!Q:Q,"ANO"),""))</f>
        <v/>
      </c>
      <c r="Q40" s="71">
        <f>IF(COUNTIFS('[1]AdO CRR'!D:D,'Stav administrace CLLD v IROP'!A40)=0,"",COUNTIFS('[1]AdO CRR'!D:D,'Stav administrace CLLD v IROP'!A40))</f>
        <v>23</v>
      </c>
      <c r="R40" s="71">
        <f>IF(COUNTIFS('[1]AdO CRR'!D:D,'Stav administrace CLLD v IROP'!A40,'[1]AdO CRR'!Q:Q,"ANO")=0,"",COUNTIFS('[1]AdO CRR'!D:D,'Stav administrace CLLD v IROP'!A40,'[1]AdO CRR'!Q:Q,"ANO"))</f>
        <v>21</v>
      </c>
      <c r="S40" s="65">
        <f>IF(IFERROR(GETPIVOTDATA("Registrační číslo projektu",[1]KHspoj909s!$A$3,"strategie MAS",A40,"Kód a název stavu2","PP30+")+GETPIVOTDATA("Registrační číslo projektu",[1]KHspoj909s!$A$3,"strategie MAS",A40,"Kód a název stavu2","PP27+")+GETPIVOTDATA("Registrační číslo projektu",[1]KHspoj909s!$A$3,"strategie MAS",A40,"Kód a název stavu2","PP41+"),"")=0,"",IFERROR(GETPIVOTDATA("Registrační číslo projektu",[1]KHspoj909s!$A$3,"strategie MAS",A40,"Kód a název stavu2","PP30+")+GETPIVOTDATA("Registrační číslo projektu",[1]KHspoj909s!$A$3,"strategie MAS",A40,"Kód a název stavu2","PP27+")+GETPIVOTDATA("Registrační číslo projektu",[1]KHspoj909s!$A$3,"strategie MAS",A40,"Kód a název stavu2","PP41+"),""))</f>
        <v>18</v>
      </c>
      <c r="T40" s="65">
        <f>IF(IFERROR(GETPIVOTDATA("Registrační číslo projektu",[1]KHspoj909s!$A$3,"strategie MAS",A40,"Kód a název stavu2","PP30+")+GETPIVOTDATA("Registrační číslo projektu",[1]KHspoj909s!$A$3,"strategie MAS",A40,"Kód a název stavu2","PP41+"),"")=0,"",IFERROR(GETPIVOTDATA("Registrační číslo projektu",[1]KHspoj909s!$A$3,"strategie MAS",A40,"Kód a název stavu2","PP30+")+GETPIVOTDATA("Registrační číslo projektu",[1]KHspoj909s!$A$3,"strategie MAS",A40,"Kód a název stavu2","PP41+"),""))</f>
        <v>17</v>
      </c>
      <c r="U40" s="65">
        <f>IF(IFERROR(GETPIVOTDATA("Registrační číslo projektu",[1]KHspoj909s!$A$3,"strategie MAS",A40,"Kód a název stavu2","PP41+"),"")=0,"",IFERROR(GETPIVOTDATA("Registrační číslo projektu",[1]KHspoj909s!$A$3,"strategie MAS",A40,"Kód a název stavu2","PP41+"),""))</f>
        <v>8</v>
      </c>
      <c r="V40" s="68">
        <f>IFERROR(VLOOKUP(A40,[1]M975!$A$5:$B$184,2,0),0)/1000</f>
        <v>13155.80998</v>
      </c>
    </row>
    <row r="41" spans="1:22" x14ac:dyDescent="0.25">
      <c r="A41" s="61" t="s">
        <v>114</v>
      </c>
      <c r="B41" s="62" t="s">
        <v>115</v>
      </c>
      <c r="C41" s="63" t="s">
        <v>93</v>
      </c>
      <c r="D41" s="64" t="s">
        <v>35</v>
      </c>
      <c r="E41" s="64" t="s">
        <v>35</v>
      </c>
      <c r="F41" s="73" t="s">
        <v>35</v>
      </c>
      <c r="G41" s="65">
        <f>IF(SUM(COUNTIFS([1]!HH902HH[číslo IN],'Stav administrace CLLD v IROP'!A41,[1]!HH902HH[[Kód stavu výzvy ]],{"S42";"S5";"S6";"S7";"S8";"S9"}))=0,"",SUM(COUNTIFS([1]!HH902HH[číslo IN],'Stav administrace CLLD v IROP'!A41,[1]!HH902HH[[Kód stavu výzvy ]],{"S42";"S5";"S6";"S7";"S8";"S9"})))</f>
        <v>5</v>
      </c>
      <c r="H41" s="65">
        <f>IF(SUM(COUNTIFS([1]!HH902HH[číslo IN],'Stav administrace CLLD v IROP'!A41,[1]!HH902HH[[Kód stavu výzvy ]],{"S8";"S9"}))=0,"",SUM(COUNTIFS([1]!HH902HH[číslo IN],'Stav administrace CLLD v IROP'!A41,[1]!HH902HH[[Kód stavu výzvy ]],{"S8";"S9"})))</f>
        <v>5</v>
      </c>
      <c r="I41" s="57" t="str">
        <f>IF(IF(IFERROR(VLOOKUP(CONCATENATE($A41,"-",I$6,"-1-0"),'[1]KTAdO CRR'!$A$4:$D$1000,4,0),"")="",IFERROR(VLOOKUP(CONCATENATE($A41,"-",I$6),[1]!Data[[#All],[MASkod]:[Stav KL (se zjištěním/ bez zjištění)]],11,0),""),"zahájeno")=0,"",IF(IFERROR(VLOOKUP(CONCATENATE($A41,"-",I$6,"-1-0"),'[1]KTAdO CRR'!$A$4:$D$1000,4,0),"")="",IFERROR(VLOOKUP(CONCATENATE($A41,"-",I$6),[1]!Data[[#All],[MASkod]:[Stav KL (se zjištěním/ bez zjištění)]],11,0),""),"zahájeno"))</f>
        <v>zásadní zjištění</v>
      </c>
      <c r="J41" s="58">
        <f>IF(I41="zahájeno",IFERROR(VLOOKUP(CONCATENATE($A41,"-",I$6,"-1-0"),'[1]KTAdO CRR'!$A$4:$D$1000,4,0),""),IF(I41="","",IFERROR(VLOOKUP(CONCATENATE($A41,"-",I$6),[1]!Data[[#All],[MASkod]:[Stav KL (se zjištěním/ bez zjištění)]],4,0),"")))</f>
        <v>3</v>
      </c>
      <c r="K41" s="66" t="str">
        <f>IF(I41="","",IF(IFERROR(VLOOKUP(CONCATENATE($A41,"-",I$6),[1]!Data[[#All],[MASkod]:[JMPRO]],26,0),"")=0,"ANO",IFERROR(UPPER(LEFT(VLOOKUP(CONCATENATE($A41,"-",I$6),[1]!Data[[#All],[MASkod]:[JMPRO]],26,0),3)),"")))</f>
        <v>ANO</v>
      </c>
      <c r="L41" s="57" t="str">
        <f>IF(IF(IFERROR(VLOOKUP(CONCATENATE($A41,"-",L$6,"-1-0"),'[1]KTAdO CRR'!$A$4:$D$1000,4,0),"")="",IFERROR(VLOOKUP(CONCATENATE($A41,"-",L$6),[1]!Data[[#All],[MASkod]:[Stav KL (se zjištěním/ bez zjištění)]],11,0),""),"zahájeno")=0,"zahájheno",IF(IFERROR(VLOOKUP(CONCATENATE($A41,"-",L$6,"-1-0"),'[1]KTAdO CRR'!$A$4:$D$1000,4,0),"")="",IFERROR(VLOOKUP(CONCATENATE($A41,"-",L$6),[1]!Data[[#All],[MASkod]:[Stav KL (se zjištěním/ bez zjištění)]],11,0),""),"zahájeno"))</f>
        <v/>
      </c>
      <c r="M41" s="58" t="str">
        <f>IF(L41="zahájeno",IFERROR(VLOOKUP(CONCATENATE($A41,"-",L$6,"-1-0"),'[1]KTAdO CRR'!$A$4:$D$1000,4,0),""),IF(L41="","",IFERROR(VLOOKUP(CONCATENATE($A41,"-",L$6),[1]!Data[[#All],[MASkod]:[Stav KL (se zjištěním/ bez zjištění)]],4,0),"")))</f>
        <v/>
      </c>
      <c r="N41" s="66" t="str">
        <f>IF(L41="","",IF(IFERROR(VLOOKUP(CONCATENATE($A41,"-",L$6),[1]!Data[[#All],[MASkod]:[JMPRO]],26,0),"")=0,"ANO",IFERROR(UPPER(LEFT(VLOOKUP(CONCATENATE($A41,"-",L$6),[1]!Data[[#All],[MASkod]:[JMPRO]],26,0),3)),"")))</f>
        <v/>
      </c>
      <c r="O41" s="67" t="str">
        <f>IF(AND(I41="zásadní zjištění",K41="NE"),COUNTIFS('[1]AdO CRR'!D:D,'Stav administrace CLLD v IROP'!A41,'[1]AdO CRR'!A:A,'Stav administrace CLLD v IROP'!J41),IF(AND(L41="zásadní zjištění",N41="NE"),COUNTIFS('[1]AdO CRR'!D:D,'Stav administrace CLLD v IROP'!A41,'[1]AdO CRR'!A:A,'Stav administrace CLLD v IROP'!M41),""))</f>
        <v/>
      </c>
      <c r="P41" s="67" t="str">
        <f>IF(AND(I41="zásadní zjištění",K41="NE"),COUNTIFS('[1]AdO CRR'!D:D,'Stav administrace CLLD v IROP'!A41,'[1]AdO CRR'!A:A,'Stav administrace CLLD v IROP'!J41,'[1]AdO CRR'!Q:Q,"ANO"),IF(AND(L41="zásadní zjištění",N41="NE"),COUNTIFS('[1]AdO CRR'!D:D,'Stav administrace CLLD v IROP'!A41,'[1]AdO CRR'!A:A,'Stav administrace CLLD v IROP'!M41,'[1]AdO CRR'!Q:Q,"ANO"),""))</f>
        <v/>
      </c>
      <c r="Q41" s="71">
        <f>IF(COUNTIFS('[1]AdO CRR'!D:D,'Stav administrace CLLD v IROP'!A41)=0,"",COUNTIFS('[1]AdO CRR'!D:D,'Stav administrace CLLD v IROP'!A41))</f>
        <v>5</v>
      </c>
      <c r="R41" s="71">
        <f>IF(COUNTIFS('[1]AdO CRR'!D:D,'Stav administrace CLLD v IROP'!A41,'[1]AdO CRR'!Q:Q,"ANO")=0,"",COUNTIFS('[1]AdO CRR'!D:D,'Stav administrace CLLD v IROP'!A41,'[1]AdO CRR'!Q:Q,"ANO"))</f>
        <v>5</v>
      </c>
      <c r="S41" s="65">
        <f>IF(IFERROR(GETPIVOTDATA("Registrační číslo projektu",[1]KHspoj909s!$A$3,"strategie MAS",A41,"Kód a název stavu2","PP30+")+GETPIVOTDATA("Registrační číslo projektu",[1]KHspoj909s!$A$3,"strategie MAS",A41,"Kód a název stavu2","PP27+")+GETPIVOTDATA("Registrační číslo projektu",[1]KHspoj909s!$A$3,"strategie MAS",A41,"Kód a název stavu2","PP41+"),"")=0,"",IFERROR(GETPIVOTDATA("Registrační číslo projektu",[1]KHspoj909s!$A$3,"strategie MAS",A41,"Kód a název stavu2","PP30+")+GETPIVOTDATA("Registrační číslo projektu",[1]KHspoj909s!$A$3,"strategie MAS",A41,"Kód a název stavu2","PP27+")+GETPIVOTDATA("Registrační číslo projektu",[1]KHspoj909s!$A$3,"strategie MAS",A41,"Kód a název stavu2","PP41+"),""))</f>
        <v>4</v>
      </c>
      <c r="T41" s="65">
        <f>IF(IFERROR(GETPIVOTDATA("Registrační číslo projektu",[1]KHspoj909s!$A$3,"strategie MAS",A41,"Kód a název stavu2","PP30+")+GETPIVOTDATA("Registrační číslo projektu",[1]KHspoj909s!$A$3,"strategie MAS",A41,"Kód a název stavu2","PP41+"),"")=0,"",IFERROR(GETPIVOTDATA("Registrační číslo projektu",[1]KHspoj909s!$A$3,"strategie MAS",A41,"Kód a název stavu2","PP30+")+GETPIVOTDATA("Registrační číslo projektu",[1]KHspoj909s!$A$3,"strategie MAS",A41,"Kód a název stavu2","PP41+"),""))</f>
        <v>4</v>
      </c>
      <c r="U41" s="65">
        <f>IF(IFERROR(GETPIVOTDATA("Registrační číslo projektu",[1]KHspoj909s!$A$3,"strategie MAS",A41,"Kód a název stavu2","PP41+"),"")=0,"",IFERROR(GETPIVOTDATA("Registrační číslo projektu",[1]KHspoj909s!$A$3,"strategie MAS",A41,"Kód a název stavu2","PP41+"),""))</f>
        <v>2</v>
      </c>
      <c r="V41" s="68">
        <f>IFERROR(VLOOKUP(A41,[1]M975!$A$5:$B$184,2,0),0)/1000</f>
        <v>3606.54198</v>
      </c>
    </row>
    <row r="42" spans="1:22" x14ac:dyDescent="0.25">
      <c r="A42" s="61" t="s">
        <v>116</v>
      </c>
      <c r="B42" s="62" t="s">
        <v>117</v>
      </c>
      <c r="C42" s="63" t="s">
        <v>48</v>
      </c>
      <c r="D42" s="64" t="s">
        <v>35</v>
      </c>
      <c r="E42" s="64" t="s">
        <v>35</v>
      </c>
      <c r="F42" s="73" t="s">
        <v>35</v>
      </c>
      <c r="G42" s="65">
        <f>IF(SUM(COUNTIFS([1]!HH902HH[číslo IN],'Stav administrace CLLD v IROP'!A42,[1]!HH902HH[[Kód stavu výzvy ]],{"S42";"S5";"S6";"S7";"S8";"S9"}))=0,"",SUM(COUNTIFS([1]!HH902HH[číslo IN],'Stav administrace CLLD v IROP'!A42,[1]!HH902HH[[Kód stavu výzvy ]],{"S42";"S5";"S6";"S7";"S8";"S9"})))</f>
        <v>5</v>
      </c>
      <c r="H42" s="65">
        <f>IF(SUM(COUNTIFS([1]!HH902HH[číslo IN],'Stav administrace CLLD v IROP'!A42,[1]!HH902HH[[Kód stavu výzvy ]],{"S8";"S9"}))=0,"",SUM(COUNTIFS([1]!HH902HH[číslo IN],'Stav administrace CLLD v IROP'!A42,[1]!HH902HH[[Kód stavu výzvy ]],{"S8";"S9"})))</f>
        <v>5</v>
      </c>
      <c r="I42" s="57" t="str">
        <f>IF(IF(IFERROR(VLOOKUP(CONCATENATE($A42,"-",I$6,"-1-0"),'[1]KTAdO CRR'!$A$4:$D$1000,4,0),"")="",IFERROR(VLOOKUP(CONCATENATE($A42,"-",I$6),[1]!Data[[#All],[MASkod]:[Stav KL (se zjištěním/ bez zjištění)]],11,0),""),"zahájeno")=0,"",IF(IFERROR(VLOOKUP(CONCATENATE($A42,"-",I$6,"-1-0"),'[1]KTAdO CRR'!$A$4:$D$1000,4,0),"")="",IFERROR(VLOOKUP(CONCATENATE($A42,"-",I$6),[1]!Data[[#All],[MASkod]:[Stav KL (se zjištěním/ bez zjištění)]],11,0),""),"zahájeno"))</f>
        <v>se zjištěním</v>
      </c>
      <c r="J42" s="58">
        <f>IF(I42="zahájeno",IFERROR(VLOOKUP(CONCATENATE($A42,"-",I$6,"-1-0"),'[1]KTAdO CRR'!$A$4:$D$1000,4,0),""),IF(I42="","",IFERROR(VLOOKUP(CONCATENATE($A42,"-",I$6),[1]!Data[[#All],[MASkod]:[Stav KL (se zjištěním/ bez zjištění)]],4,0),"")))</f>
        <v>5</v>
      </c>
      <c r="K42" s="66" t="str">
        <f>IF(I42="","",IF(IFERROR(VLOOKUP(CONCATENATE($A42,"-",I$6),[1]!Data[[#All],[MASkod]:[JMPRO]],26,0),"")=0,"ANO",IFERROR(UPPER(LEFT(VLOOKUP(CONCATENATE($A42,"-",I$6),[1]!Data[[#All],[MASkod]:[JMPRO]],26,0),3)),"")))</f>
        <v>ANO</v>
      </c>
      <c r="L42" s="57" t="str">
        <f>IF(IF(IFERROR(VLOOKUP(CONCATENATE($A42,"-",L$6,"-1-0"),'[1]KTAdO CRR'!$A$4:$D$1000,4,0),"")="",IFERROR(VLOOKUP(CONCATENATE($A42,"-",L$6),[1]!Data[[#All],[MASkod]:[Stav KL (se zjištěním/ bez zjištění)]],11,0),""),"zahájeno")=0,"zahájheno",IF(IFERROR(VLOOKUP(CONCATENATE($A42,"-",L$6,"-1-0"),'[1]KTAdO CRR'!$A$4:$D$1000,4,0),"")="",IFERROR(VLOOKUP(CONCATENATE($A42,"-",L$6),[1]!Data[[#All],[MASkod]:[Stav KL (se zjištěním/ bez zjištění)]],11,0),""),"zahájeno"))</f>
        <v/>
      </c>
      <c r="M42" s="58" t="str">
        <f>IF(L42="zahájeno",IFERROR(VLOOKUP(CONCATENATE($A42,"-",L$6,"-1-0"),'[1]KTAdO CRR'!$A$4:$D$1000,4,0),""),IF(L42="","",IFERROR(VLOOKUP(CONCATENATE($A42,"-",L$6),[1]!Data[[#All],[MASkod]:[Stav KL (se zjištěním/ bez zjištění)]],4,0),"")))</f>
        <v/>
      </c>
      <c r="N42" s="66" t="str">
        <f>IF(L42="","",IF(IFERROR(VLOOKUP(CONCATENATE($A42,"-",L$6),[1]!Data[[#All],[MASkod]:[JMPRO]],26,0),"")=0,"ANO",IFERROR(UPPER(LEFT(VLOOKUP(CONCATENATE($A42,"-",L$6),[1]!Data[[#All],[MASkod]:[JMPRO]],26,0),3)),"")))</f>
        <v/>
      </c>
      <c r="O42" s="67" t="str">
        <f>IF(AND(I42="zásadní zjištění",K42="NE"),COUNTIFS('[1]AdO CRR'!D:D,'Stav administrace CLLD v IROP'!A42,'[1]AdO CRR'!A:A,'Stav administrace CLLD v IROP'!J42),IF(AND(L42="zásadní zjištění",N42="NE"),COUNTIFS('[1]AdO CRR'!D:D,'Stav administrace CLLD v IROP'!A42,'[1]AdO CRR'!A:A,'Stav administrace CLLD v IROP'!M42),""))</f>
        <v/>
      </c>
      <c r="P42" s="67" t="str">
        <f>IF(AND(I42="zásadní zjištění",K42="NE"),COUNTIFS('[1]AdO CRR'!D:D,'Stav administrace CLLD v IROP'!A42,'[1]AdO CRR'!A:A,'Stav administrace CLLD v IROP'!J42,'[1]AdO CRR'!Q:Q,"ANO"),IF(AND(L42="zásadní zjištění",N42="NE"),COUNTIFS('[1]AdO CRR'!D:D,'Stav administrace CLLD v IROP'!A42,'[1]AdO CRR'!A:A,'Stav administrace CLLD v IROP'!M42,'[1]AdO CRR'!Q:Q,"ANO"),""))</f>
        <v/>
      </c>
      <c r="Q42" s="71">
        <f>IF(COUNTIFS('[1]AdO CRR'!D:D,'Stav administrace CLLD v IROP'!A42)=0,"",COUNTIFS('[1]AdO CRR'!D:D,'Stav administrace CLLD v IROP'!A42))</f>
        <v>9</v>
      </c>
      <c r="R42" s="71">
        <f>IF(COUNTIFS('[1]AdO CRR'!D:D,'Stav administrace CLLD v IROP'!A42,'[1]AdO CRR'!Q:Q,"ANO")=0,"",COUNTIFS('[1]AdO CRR'!D:D,'Stav administrace CLLD v IROP'!A42,'[1]AdO CRR'!Q:Q,"ANO"))</f>
        <v>9</v>
      </c>
      <c r="S42" s="65">
        <f>IF(IFERROR(GETPIVOTDATA("Registrační číslo projektu",[1]KHspoj909s!$A$3,"strategie MAS",A42,"Kód a název stavu2","PP30+")+GETPIVOTDATA("Registrační číslo projektu",[1]KHspoj909s!$A$3,"strategie MAS",A42,"Kód a název stavu2","PP27+")+GETPIVOTDATA("Registrační číslo projektu",[1]KHspoj909s!$A$3,"strategie MAS",A42,"Kód a název stavu2","PP41+"),"")=0,"",IFERROR(GETPIVOTDATA("Registrační číslo projektu",[1]KHspoj909s!$A$3,"strategie MAS",A42,"Kód a název stavu2","PP30+")+GETPIVOTDATA("Registrační číslo projektu",[1]KHspoj909s!$A$3,"strategie MAS",A42,"Kód a název stavu2","PP27+")+GETPIVOTDATA("Registrační číslo projektu",[1]KHspoj909s!$A$3,"strategie MAS",A42,"Kód a název stavu2","PP41+"),""))</f>
        <v>9</v>
      </c>
      <c r="T42" s="65">
        <f>IF(IFERROR(GETPIVOTDATA("Registrační číslo projektu",[1]KHspoj909s!$A$3,"strategie MAS",A42,"Kód a název stavu2","PP30+")+GETPIVOTDATA("Registrační číslo projektu",[1]KHspoj909s!$A$3,"strategie MAS",A42,"Kód a název stavu2","PP41+"),"")=0,"",IFERROR(GETPIVOTDATA("Registrační číslo projektu",[1]KHspoj909s!$A$3,"strategie MAS",A42,"Kód a název stavu2","PP30+")+GETPIVOTDATA("Registrační číslo projektu",[1]KHspoj909s!$A$3,"strategie MAS",A42,"Kód a název stavu2","PP41+"),""))</f>
        <v>7</v>
      </c>
      <c r="U42" s="65">
        <f>IF(IFERROR(GETPIVOTDATA("Registrační číslo projektu",[1]KHspoj909s!$A$3,"strategie MAS",A42,"Kód a název stavu2","PP41+"),"")=0,"",IFERROR(GETPIVOTDATA("Registrační číslo projektu",[1]KHspoj909s!$A$3,"strategie MAS",A42,"Kód a název stavu2","PP41+"),""))</f>
        <v>3</v>
      </c>
      <c r="V42" s="68">
        <f>IFERROR(VLOOKUP(A42,[1]M975!$A$5:$B$184,2,0),0)/1000</f>
        <v>3315.2392400000003</v>
      </c>
    </row>
    <row r="43" spans="1:22" x14ac:dyDescent="0.25">
      <c r="A43" s="61" t="s">
        <v>118</v>
      </c>
      <c r="B43" s="62" t="s">
        <v>119</v>
      </c>
      <c r="C43" s="70" t="s">
        <v>34</v>
      </c>
      <c r="D43" s="64" t="s">
        <v>35</v>
      </c>
      <c r="E43" s="64" t="s">
        <v>35</v>
      </c>
      <c r="F43" s="73" t="s">
        <v>35</v>
      </c>
      <c r="G43" s="65">
        <f>IF(SUM(COUNTIFS([1]!HH902HH[číslo IN],'Stav administrace CLLD v IROP'!A43,[1]!HH902HH[[Kód stavu výzvy ]],{"S42";"S5";"S6";"S7";"S8";"S9"}))=0,"",SUM(COUNTIFS([1]!HH902HH[číslo IN],'Stav administrace CLLD v IROP'!A43,[1]!HH902HH[[Kód stavu výzvy ]],{"S42";"S5";"S6";"S7";"S8";"S9"})))</f>
        <v>7</v>
      </c>
      <c r="H43" s="65">
        <f>IF(SUM(COUNTIFS([1]!HH902HH[číslo IN],'Stav administrace CLLD v IROP'!A43,[1]!HH902HH[[Kód stavu výzvy ]],{"S8";"S9"}))=0,"",SUM(COUNTIFS([1]!HH902HH[číslo IN],'Stav administrace CLLD v IROP'!A43,[1]!HH902HH[[Kód stavu výzvy ]],{"S8";"S9"})))</f>
        <v>7</v>
      </c>
      <c r="I43" s="57" t="str">
        <f>IF(IF(IFERROR(VLOOKUP(CONCATENATE($A43,"-",I$6,"-1-0"),'[1]KTAdO CRR'!$A$4:$D$1000,4,0),"")="",IFERROR(VLOOKUP(CONCATENATE($A43,"-",I$6),[1]!Data[[#All],[MASkod]:[Stav KL (se zjištěním/ bez zjištění)]],11,0),""),"zahájeno")=0,"",IF(IFERROR(VLOOKUP(CONCATENATE($A43,"-",I$6,"-1-0"),'[1]KTAdO CRR'!$A$4:$D$1000,4,0),"")="",IFERROR(VLOOKUP(CONCATENATE($A43,"-",I$6),[1]!Data[[#All],[MASkod]:[Stav KL (se zjištěním/ bez zjištění)]],11,0),""),"zahájeno"))</f>
        <v/>
      </c>
      <c r="J43" s="58" t="str">
        <f>IF(I43="zahájeno",IFERROR(VLOOKUP(CONCATENATE($A43,"-",I$6,"-1-0"),'[1]KTAdO CRR'!$A$4:$D$1000,4,0),""),IF(I43="","",IFERROR(VLOOKUP(CONCATENATE($A43,"-",I$6),[1]!Data[[#All],[MASkod]:[Stav KL (se zjištěním/ bez zjištění)]],4,0),"")))</f>
        <v/>
      </c>
      <c r="K43" s="66" t="str">
        <f>IF(I43="","",IF(IFERROR(VLOOKUP(CONCATENATE($A43,"-",I$6),[1]!Data[[#All],[MASkod]:[JMPRO]],26,0),"")=0,"ANO",IFERROR(UPPER(LEFT(VLOOKUP(CONCATENATE($A43,"-",I$6),[1]!Data[[#All],[MASkod]:[JMPRO]],26,0),3)),"")))</f>
        <v/>
      </c>
      <c r="L43" s="57" t="str">
        <f>IF(IF(IFERROR(VLOOKUP(CONCATENATE($A43,"-",L$6,"-1-0"),'[1]KTAdO CRR'!$A$4:$D$1000,4,0),"")="",IFERROR(VLOOKUP(CONCATENATE($A43,"-",L$6),[1]!Data[[#All],[MASkod]:[Stav KL (se zjištěním/ bez zjištění)]],11,0),""),"zahájeno")=0,"zahájheno",IF(IFERROR(VLOOKUP(CONCATENATE($A43,"-",L$6,"-1-0"),'[1]KTAdO CRR'!$A$4:$D$1000,4,0),"")="",IFERROR(VLOOKUP(CONCATENATE($A43,"-",L$6),[1]!Data[[#All],[MASkod]:[Stav KL (se zjištěním/ bez zjištění)]],11,0),""),"zahájeno"))</f>
        <v/>
      </c>
      <c r="M43" s="58" t="str">
        <f>IF(L43="zahájeno",IFERROR(VLOOKUP(CONCATENATE($A43,"-",L$6,"-1-0"),'[1]KTAdO CRR'!$A$4:$D$1000,4,0),""),IF(L43="","",IFERROR(VLOOKUP(CONCATENATE($A43,"-",L$6),[1]!Data[[#All],[MASkod]:[Stav KL (se zjištěním/ bez zjištění)]],4,0),"")))</f>
        <v/>
      </c>
      <c r="N43" s="66" t="str">
        <f>IF(L43="","",IF(IFERROR(VLOOKUP(CONCATENATE($A43,"-",L$6),[1]!Data[[#All],[MASkod]:[JMPRO]],26,0),"")=0,"ANO",IFERROR(UPPER(LEFT(VLOOKUP(CONCATENATE($A43,"-",L$6),[1]!Data[[#All],[MASkod]:[JMPRO]],26,0),3)),"")))</f>
        <v/>
      </c>
      <c r="O43" s="67" t="str">
        <f>IF(AND(I43="zásadní zjištění",K43="NE"),COUNTIFS('[1]AdO CRR'!D:D,'Stav administrace CLLD v IROP'!A43,'[1]AdO CRR'!A:A,'Stav administrace CLLD v IROP'!J43),IF(AND(L43="zásadní zjištění",N43="NE"),COUNTIFS('[1]AdO CRR'!D:D,'Stav administrace CLLD v IROP'!A43,'[1]AdO CRR'!A:A,'Stav administrace CLLD v IROP'!M43),""))</f>
        <v/>
      </c>
      <c r="P43" s="67" t="str">
        <f>IF(AND(I43="zásadní zjištění",K43="NE"),COUNTIFS('[1]AdO CRR'!D:D,'Stav administrace CLLD v IROP'!A43,'[1]AdO CRR'!A:A,'Stav administrace CLLD v IROP'!J43,'[1]AdO CRR'!Q:Q,"ANO"),IF(AND(L43="zásadní zjištění",N43="NE"),COUNTIFS('[1]AdO CRR'!D:D,'Stav administrace CLLD v IROP'!A43,'[1]AdO CRR'!A:A,'Stav administrace CLLD v IROP'!M43,'[1]AdO CRR'!Q:Q,"ANO"),""))</f>
        <v/>
      </c>
      <c r="Q43" s="71">
        <f>IF(COUNTIFS('[1]AdO CRR'!D:D,'Stav administrace CLLD v IROP'!A43)=0,"",COUNTIFS('[1]AdO CRR'!D:D,'Stav administrace CLLD v IROP'!A43))</f>
        <v>9</v>
      </c>
      <c r="R43" s="71">
        <f>IF(COUNTIFS('[1]AdO CRR'!D:D,'Stav administrace CLLD v IROP'!A43,'[1]AdO CRR'!Q:Q,"ANO")=0,"",COUNTIFS('[1]AdO CRR'!D:D,'Stav administrace CLLD v IROP'!A43,'[1]AdO CRR'!Q:Q,"ANO"))</f>
        <v>6</v>
      </c>
      <c r="S43" s="65">
        <f>IF(IFERROR(GETPIVOTDATA("Registrační číslo projektu",[1]KHspoj909s!$A$3,"strategie MAS",A43,"Kód a název stavu2","PP30+")+GETPIVOTDATA("Registrační číslo projektu",[1]KHspoj909s!$A$3,"strategie MAS",A43,"Kód a název stavu2","PP27+")+GETPIVOTDATA("Registrační číslo projektu",[1]KHspoj909s!$A$3,"strategie MAS",A43,"Kód a název stavu2","PP41+"),"")=0,"",IFERROR(GETPIVOTDATA("Registrační číslo projektu",[1]KHspoj909s!$A$3,"strategie MAS",A43,"Kód a název stavu2","PP30+")+GETPIVOTDATA("Registrační číslo projektu",[1]KHspoj909s!$A$3,"strategie MAS",A43,"Kód a název stavu2","PP27+")+GETPIVOTDATA("Registrační číslo projektu",[1]KHspoj909s!$A$3,"strategie MAS",A43,"Kód a název stavu2","PP41+"),""))</f>
        <v>5</v>
      </c>
      <c r="T43" s="65">
        <f>IF(IFERROR(GETPIVOTDATA("Registrační číslo projektu",[1]KHspoj909s!$A$3,"strategie MAS",A43,"Kód a název stavu2","PP30+")+GETPIVOTDATA("Registrační číslo projektu",[1]KHspoj909s!$A$3,"strategie MAS",A43,"Kód a název stavu2","PP41+"),"")=0,"",IFERROR(GETPIVOTDATA("Registrační číslo projektu",[1]KHspoj909s!$A$3,"strategie MAS",A43,"Kód a název stavu2","PP30+")+GETPIVOTDATA("Registrační číslo projektu",[1]KHspoj909s!$A$3,"strategie MAS",A43,"Kód a název stavu2","PP41+"),""))</f>
        <v>5</v>
      </c>
      <c r="U43" s="65">
        <f>IF(IFERROR(GETPIVOTDATA("Registrační číslo projektu",[1]KHspoj909s!$A$3,"strategie MAS",A43,"Kód a název stavu2","PP41+"),"")=0,"",IFERROR(GETPIVOTDATA("Registrační číslo projektu",[1]KHspoj909s!$A$3,"strategie MAS",A43,"Kód a název stavu2","PP41+"),""))</f>
        <v>2</v>
      </c>
      <c r="V43" s="68">
        <f>IFERROR(VLOOKUP(A43,[1]M975!$A$5:$B$184,2,0),0)/1000</f>
        <v>7898.1954999999998</v>
      </c>
    </row>
    <row r="44" spans="1:22" x14ac:dyDescent="0.25">
      <c r="A44" s="61" t="s">
        <v>120</v>
      </c>
      <c r="B44" s="62" t="s">
        <v>121</v>
      </c>
      <c r="C44" s="70" t="s">
        <v>74</v>
      </c>
      <c r="D44" s="64" t="s">
        <v>35</v>
      </c>
      <c r="E44" s="64" t="s">
        <v>35</v>
      </c>
      <c r="F44" s="73" t="s">
        <v>35</v>
      </c>
      <c r="G44" s="65">
        <f>IF(SUM(COUNTIFS([1]!HH902HH[číslo IN],'Stav administrace CLLD v IROP'!A44,[1]!HH902HH[[Kód stavu výzvy ]],{"S42";"S5";"S6";"S7";"S8";"S9"}))=0,"",SUM(COUNTIFS([1]!HH902HH[číslo IN],'Stav administrace CLLD v IROP'!A44,[1]!HH902HH[[Kód stavu výzvy ]],{"S42";"S5";"S6";"S7";"S8";"S9"})))</f>
        <v>3</v>
      </c>
      <c r="H44" s="65">
        <f>IF(SUM(COUNTIFS([1]!HH902HH[číslo IN],'Stav administrace CLLD v IROP'!A44,[1]!HH902HH[[Kód stavu výzvy ]],{"S8";"S9"}))=0,"",SUM(COUNTIFS([1]!HH902HH[číslo IN],'Stav administrace CLLD v IROP'!A44,[1]!HH902HH[[Kód stavu výzvy ]],{"S8";"S9"})))</f>
        <v>3</v>
      </c>
      <c r="I44" s="57" t="str">
        <f>IF(IF(IFERROR(VLOOKUP(CONCATENATE($A44,"-",I$6,"-1-0"),'[1]KTAdO CRR'!$A$4:$D$1000,4,0),"")="",IFERROR(VLOOKUP(CONCATENATE($A44,"-",I$6),[1]!Data[[#All],[MASkod]:[Stav KL (se zjištěním/ bez zjištění)]],11,0),""),"zahájeno")=0,"",IF(IFERROR(VLOOKUP(CONCATENATE($A44,"-",I$6,"-1-0"),'[1]KTAdO CRR'!$A$4:$D$1000,4,0),"")="",IFERROR(VLOOKUP(CONCATENATE($A44,"-",I$6),[1]!Data[[#All],[MASkod]:[Stav KL (se zjištěním/ bez zjištění)]],11,0),""),"zahájeno"))</f>
        <v>bez zjištění</v>
      </c>
      <c r="J44" s="58">
        <f>IF(I44="zahájeno",IFERROR(VLOOKUP(CONCATENATE($A44,"-",I$6,"-1-0"),'[1]KTAdO CRR'!$A$4:$D$1000,4,0),""),IF(I44="","",IFERROR(VLOOKUP(CONCATENATE($A44,"-",I$6),[1]!Data[[#All],[MASkod]:[Stav KL (se zjištěním/ bez zjištění)]],4,0),"")))</f>
        <v>1</v>
      </c>
      <c r="K44" s="66" t="str">
        <f>IF(I44="","",IF(IFERROR(VLOOKUP(CONCATENATE($A44,"-",I$6),[1]!Data[[#All],[MASkod]:[JMPRO]],26,0),"")=0,"ANO",IFERROR(UPPER(LEFT(VLOOKUP(CONCATENATE($A44,"-",I$6),[1]!Data[[#All],[MASkod]:[JMPRO]],26,0),3)),"")))</f>
        <v>ANO</v>
      </c>
      <c r="L44" s="57" t="str">
        <f>IF(IF(IFERROR(VLOOKUP(CONCATENATE($A44,"-",L$6,"-1-0"),'[1]KTAdO CRR'!$A$4:$D$1000,4,0),"")="",IFERROR(VLOOKUP(CONCATENATE($A44,"-",L$6),[1]!Data[[#All],[MASkod]:[Stav KL (se zjištěním/ bez zjištění)]],11,0),""),"zahájeno")=0,"zahájheno",IF(IFERROR(VLOOKUP(CONCATENATE($A44,"-",L$6,"-1-0"),'[1]KTAdO CRR'!$A$4:$D$1000,4,0),"")="",IFERROR(VLOOKUP(CONCATENATE($A44,"-",L$6),[1]!Data[[#All],[MASkod]:[Stav KL (se zjištěním/ bez zjištění)]],11,0),""),"zahájeno"))</f>
        <v/>
      </c>
      <c r="M44" s="58" t="str">
        <f>IF(L44="zahájeno",IFERROR(VLOOKUP(CONCATENATE($A44,"-",L$6,"-1-0"),'[1]KTAdO CRR'!$A$4:$D$1000,4,0),""),IF(L44="","",IFERROR(VLOOKUP(CONCATENATE($A44,"-",L$6),[1]!Data[[#All],[MASkod]:[Stav KL (se zjištěním/ bez zjištění)]],4,0),"")))</f>
        <v/>
      </c>
      <c r="N44" s="66" t="str">
        <f>IF(L44="","",IF(IFERROR(VLOOKUP(CONCATENATE($A44,"-",L$6),[1]!Data[[#All],[MASkod]:[JMPRO]],26,0),"")=0,"ANO",IFERROR(UPPER(LEFT(VLOOKUP(CONCATENATE($A44,"-",L$6),[1]!Data[[#All],[MASkod]:[JMPRO]],26,0),3)),"")))</f>
        <v/>
      </c>
      <c r="O44" s="67" t="str">
        <f>IF(AND(I44="zásadní zjištění",K44="NE"),COUNTIFS('[1]AdO CRR'!D:D,'Stav administrace CLLD v IROP'!A44,'[1]AdO CRR'!A:A,'Stav administrace CLLD v IROP'!J44),IF(AND(L44="zásadní zjištění",N44="NE"),COUNTIFS('[1]AdO CRR'!D:D,'Stav administrace CLLD v IROP'!A44,'[1]AdO CRR'!A:A,'Stav administrace CLLD v IROP'!M44),""))</f>
        <v/>
      </c>
      <c r="P44" s="67" t="str">
        <f>IF(AND(I44="zásadní zjištění",K44="NE"),COUNTIFS('[1]AdO CRR'!D:D,'Stav administrace CLLD v IROP'!A44,'[1]AdO CRR'!A:A,'Stav administrace CLLD v IROP'!J44,'[1]AdO CRR'!Q:Q,"ANO"),IF(AND(L44="zásadní zjištění",N44="NE"),COUNTIFS('[1]AdO CRR'!D:D,'Stav administrace CLLD v IROP'!A44,'[1]AdO CRR'!A:A,'Stav administrace CLLD v IROP'!M44,'[1]AdO CRR'!Q:Q,"ANO"),""))</f>
        <v/>
      </c>
      <c r="Q44" s="71">
        <f>IF(COUNTIFS('[1]AdO CRR'!D:D,'Stav administrace CLLD v IROP'!A44)=0,"",COUNTIFS('[1]AdO CRR'!D:D,'Stav administrace CLLD v IROP'!A44))</f>
        <v>5</v>
      </c>
      <c r="R44" s="71">
        <f>IF(COUNTIFS('[1]AdO CRR'!D:D,'Stav administrace CLLD v IROP'!A44,'[1]AdO CRR'!Q:Q,"ANO")=0,"",COUNTIFS('[1]AdO CRR'!D:D,'Stav administrace CLLD v IROP'!A44,'[1]AdO CRR'!Q:Q,"ANO"))</f>
        <v>5</v>
      </c>
      <c r="S44" s="65">
        <f>IF(IFERROR(GETPIVOTDATA("Registrační číslo projektu",[1]KHspoj909s!$A$3,"strategie MAS",A44,"Kód a název stavu2","PP30+")+GETPIVOTDATA("Registrační číslo projektu",[1]KHspoj909s!$A$3,"strategie MAS",A44,"Kód a název stavu2","PP27+")+GETPIVOTDATA("Registrační číslo projektu",[1]KHspoj909s!$A$3,"strategie MAS",A44,"Kód a název stavu2","PP41+"),"")=0,"",IFERROR(GETPIVOTDATA("Registrační číslo projektu",[1]KHspoj909s!$A$3,"strategie MAS",A44,"Kód a název stavu2","PP30+")+GETPIVOTDATA("Registrační číslo projektu",[1]KHspoj909s!$A$3,"strategie MAS",A44,"Kód a název stavu2","PP27+")+GETPIVOTDATA("Registrační číslo projektu",[1]KHspoj909s!$A$3,"strategie MAS",A44,"Kód a název stavu2","PP41+"),""))</f>
        <v>5</v>
      </c>
      <c r="T44" s="65">
        <f>IF(IFERROR(GETPIVOTDATA("Registrační číslo projektu",[1]KHspoj909s!$A$3,"strategie MAS",A44,"Kód a název stavu2","PP30+")+GETPIVOTDATA("Registrační číslo projektu",[1]KHspoj909s!$A$3,"strategie MAS",A44,"Kód a název stavu2","PP41+"),"")=0,"",IFERROR(GETPIVOTDATA("Registrační číslo projektu",[1]KHspoj909s!$A$3,"strategie MAS",A44,"Kód a název stavu2","PP30+")+GETPIVOTDATA("Registrační číslo projektu",[1]KHspoj909s!$A$3,"strategie MAS",A44,"Kód a název stavu2","PP41+"),""))</f>
        <v>4</v>
      </c>
      <c r="U44" s="65" t="str">
        <f>IF(IFERROR(GETPIVOTDATA("Registrační číslo projektu",[1]KHspoj909s!$A$3,"strategie MAS",A44,"Kód a název stavu2","PP41+"),"")=0,"",IFERROR(GETPIVOTDATA("Registrační číslo projektu",[1]KHspoj909s!$A$3,"strategie MAS",A44,"Kód a název stavu2","PP41+"),""))</f>
        <v/>
      </c>
      <c r="V44" s="68">
        <f>IFERROR(VLOOKUP(A44,[1]M975!$A$5:$B$184,2,0),0)/1000</f>
        <v>0</v>
      </c>
    </row>
    <row r="45" spans="1:22" x14ac:dyDescent="0.25">
      <c r="A45" s="61" t="s">
        <v>122</v>
      </c>
      <c r="B45" s="62" t="s">
        <v>123</v>
      </c>
      <c r="C45" s="63" t="s">
        <v>43</v>
      </c>
      <c r="D45" s="64" t="s">
        <v>35</v>
      </c>
      <c r="E45" s="64" t="s">
        <v>35</v>
      </c>
      <c r="F45" s="73" t="s">
        <v>35</v>
      </c>
      <c r="G45" s="65">
        <f>IF(SUM(COUNTIFS([1]!HH902HH[číslo IN],'Stav administrace CLLD v IROP'!A45,[1]!HH902HH[[Kód stavu výzvy ]],{"S42";"S5";"S6";"S7";"S8";"S9"}))=0,"",SUM(COUNTIFS([1]!HH902HH[číslo IN],'Stav administrace CLLD v IROP'!A45,[1]!HH902HH[[Kód stavu výzvy ]],{"S42";"S5";"S6";"S7";"S8";"S9"})))</f>
        <v>4</v>
      </c>
      <c r="H45" s="65">
        <f>IF(SUM(COUNTIFS([1]!HH902HH[číslo IN],'Stav administrace CLLD v IROP'!A45,[1]!HH902HH[[Kód stavu výzvy ]],{"S8";"S9"}))=0,"",SUM(COUNTIFS([1]!HH902HH[číslo IN],'Stav administrace CLLD v IROP'!A45,[1]!HH902HH[[Kód stavu výzvy ]],{"S8";"S9"})))</f>
        <v>4</v>
      </c>
      <c r="I45" s="57" t="str">
        <f>IF(IF(IFERROR(VLOOKUP(CONCATENATE($A45,"-",I$6,"-1-0"),'[1]KTAdO CRR'!$A$4:$D$1000,4,0),"")="",IFERROR(VLOOKUP(CONCATENATE($A45,"-",I$6),[1]!Data[[#All],[MASkod]:[Stav KL (se zjištěním/ bez zjištění)]],11,0),""),"zahájeno")=0,"",IF(IFERROR(VLOOKUP(CONCATENATE($A45,"-",I$6,"-1-0"),'[1]KTAdO CRR'!$A$4:$D$1000,4,0),"")="",IFERROR(VLOOKUP(CONCATENATE($A45,"-",I$6),[1]!Data[[#All],[MASkod]:[Stav KL (se zjištěním/ bez zjištění)]],11,0),""),"zahájeno"))</f>
        <v/>
      </c>
      <c r="J45" s="58" t="str">
        <f>IF(I45="zahájeno",IFERROR(VLOOKUP(CONCATENATE($A45,"-",I$6,"-1-0"),'[1]KTAdO CRR'!$A$4:$D$1000,4,0),""),IF(I45="","",IFERROR(VLOOKUP(CONCATENATE($A45,"-",I$6),[1]!Data[[#All],[MASkod]:[Stav KL (se zjištěním/ bez zjištění)]],4,0),"")))</f>
        <v/>
      </c>
      <c r="K45" s="66" t="str">
        <f>IF(I45="","",IF(IFERROR(VLOOKUP(CONCATENATE($A45,"-",I$6),[1]!Data[[#All],[MASkod]:[JMPRO]],26,0),"")=0,"ANO",IFERROR(UPPER(LEFT(VLOOKUP(CONCATENATE($A45,"-",I$6),[1]!Data[[#All],[MASkod]:[JMPRO]],26,0),3)),"")))</f>
        <v/>
      </c>
      <c r="L45" s="57" t="str">
        <f>IF(IF(IFERROR(VLOOKUP(CONCATENATE($A45,"-",L$6,"-1-0"),'[1]KTAdO CRR'!$A$4:$D$1000,4,0),"")="",IFERROR(VLOOKUP(CONCATENATE($A45,"-",L$6),[1]!Data[[#All],[MASkod]:[Stav KL (se zjištěním/ bez zjištění)]],11,0),""),"zahájeno")=0,"zahájheno",IF(IFERROR(VLOOKUP(CONCATENATE($A45,"-",L$6,"-1-0"),'[1]KTAdO CRR'!$A$4:$D$1000,4,0),"")="",IFERROR(VLOOKUP(CONCATENATE($A45,"-",L$6),[1]!Data[[#All],[MASkod]:[Stav KL (se zjištěním/ bez zjištění)]],11,0),""),"zahájeno"))</f>
        <v/>
      </c>
      <c r="M45" s="58" t="str">
        <f>IF(L45="zahájeno",IFERROR(VLOOKUP(CONCATENATE($A45,"-",L$6,"-1-0"),'[1]KTAdO CRR'!$A$4:$D$1000,4,0),""),IF(L45="","",IFERROR(VLOOKUP(CONCATENATE($A45,"-",L$6),[1]!Data[[#All],[MASkod]:[Stav KL (se zjištěním/ bez zjištění)]],4,0),"")))</f>
        <v/>
      </c>
      <c r="N45" s="66" t="str">
        <f>IF(L45="","",IF(IFERROR(VLOOKUP(CONCATENATE($A45,"-",L$6),[1]!Data[[#All],[MASkod]:[JMPRO]],26,0),"")=0,"ANO",IFERROR(UPPER(LEFT(VLOOKUP(CONCATENATE($A45,"-",L$6),[1]!Data[[#All],[MASkod]:[JMPRO]],26,0),3)),"")))</f>
        <v/>
      </c>
      <c r="O45" s="67" t="str">
        <f>IF(AND(I45="zásadní zjištění",K45="NE"),COUNTIFS('[1]AdO CRR'!D:D,'Stav administrace CLLD v IROP'!A45,'[1]AdO CRR'!A:A,'Stav administrace CLLD v IROP'!J45),IF(AND(L45="zásadní zjištění",N45="NE"),COUNTIFS('[1]AdO CRR'!D:D,'Stav administrace CLLD v IROP'!A45,'[1]AdO CRR'!A:A,'Stav administrace CLLD v IROP'!M45),""))</f>
        <v/>
      </c>
      <c r="P45" s="67" t="str">
        <f>IF(AND(I45="zásadní zjištění",K45="NE"),COUNTIFS('[1]AdO CRR'!D:D,'Stav administrace CLLD v IROP'!A45,'[1]AdO CRR'!A:A,'Stav administrace CLLD v IROP'!J45,'[1]AdO CRR'!Q:Q,"ANO"),IF(AND(L45="zásadní zjištění",N45="NE"),COUNTIFS('[1]AdO CRR'!D:D,'Stav administrace CLLD v IROP'!A45,'[1]AdO CRR'!A:A,'Stav administrace CLLD v IROP'!M45,'[1]AdO CRR'!Q:Q,"ANO"),""))</f>
        <v/>
      </c>
      <c r="Q45" s="71">
        <f>IF(COUNTIFS('[1]AdO CRR'!D:D,'Stav administrace CLLD v IROP'!A45)=0,"",COUNTIFS('[1]AdO CRR'!D:D,'Stav administrace CLLD v IROP'!A45))</f>
        <v>22</v>
      </c>
      <c r="R45" s="71">
        <f>IF(COUNTIFS('[1]AdO CRR'!D:D,'Stav administrace CLLD v IROP'!A45,'[1]AdO CRR'!Q:Q,"ANO")=0,"",COUNTIFS('[1]AdO CRR'!D:D,'Stav administrace CLLD v IROP'!A45,'[1]AdO CRR'!Q:Q,"ANO"))</f>
        <v>19</v>
      </c>
      <c r="S45" s="65">
        <f>IF(IFERROR(GETPIVOTDATA("Registrační číslo projektu",[1]KHspoj909s!$A$3,"strategie MAS",A45,"Kód a název stavu2","PP30+")+GETPIVOTDATA("Registrační číslo projektu",[1]KHspoj909s!$A$3,"strategie MAS",A45,"Kód a název stavu2","PP27+")+GETPIVOTDATA("Registrační číslo projektu",[1]KHspoj909s!$A$3,"strategie MAS",A45,"Kód a název stavu2","PP41+"),"")=0,"",IFERROR(GETPIVOTDATA("Registrační číslo projektu",[1]KHspoj909s!$A$3,"strategie MAS",A45,"Kód a název stavu2","PP30+")+GETPIVOTDATA("Registrační číslo projektu",[1]KHspoj909s!$A$3,"strategie MAS",A45,"Kód a název stavu2","PP27+")+GETPIVOTDATA("Registrační číslo projektu",[1]KHspoj909s!$A$3,"strategie MAS",A45,"Kód a název stavu2","PP41+"),""))</f>
        <v>19</v>
      </c>
      <c r="T45" s="65">
        <f>IF(IFERROR(GETPIVOTDATA("Registrační číslo projektu",[1]KHspoj909s!$A$3,"strategie MAS",A45,"Kód a název stavu2","PP30+")+GETPIVOTDATA("Registrační číslo projektu",[1]KHspoj909s!$A$3,"strategie MAS",A45,"Kód a název stavu2","PP41+"),"")=0,"",IFERROR(GETPIVOTDATA("Registrační číslo projektu",[1]KHspoj909s!$A$3,"strategie MAS",A45,"Kód a název stavu2","PP30+")+GETPIVOTDATA("Registrační číslo projektu",[1]KHspoj909s!$A$3,"strategie MAS",A45,"Kód a název stavu2","PP41+"),""))</f>
        <v>19</v>
      </c>
      <c r="U45" s="65">
        <f>IF(IFERROR(GETPIVOTDATA("Registrační číslo projektu",[1]KHspoj909s!$A$3,"strategie MAS",A45,"Kód a název stavu2","PP41+"),"")=0,"",IFERROR(GETPIVOTDATA("Registrační číslo projektu",[1]KHspoj909s!$A$3,"strategie MAS",A45,"Kód a název stavu2","PP41+"),""))</f>
        <v>14</v>
      </c>
      <c r="V45" s="68">
        <f>IFERROR(VLOOKUP(A45,[1]M975!$A$5:$B$184,2,0),0)/1000</f>
        <v>48757.760079999993</v>
      </c>
    </row>
    <row r="46" spans="1:22" x14ac:dyDescent="0.25">
      <c r="A46" s="61" t="s">
        <v>124</v>
      </c>
      <c r="B46" s="62" t="s">
        <v>125</v>
      </c>
      <c r="C46" s="70" t="s">
        <v>74</v>
      </c>
      <c r="D46" s="64" t="s">
        <v>35</v>
      </c>
      <c r="E46" s="64" t="s">
        <v>35</v>
      </c>
      <c r="F46" s="73" t="s">
        <v>35</v>
      </c>
      <c r="G46" s="65">
        <f>IF(SUM(COUNTIFS([1]!HH902HH[číslo IN],'Stav administrace CLLD v IROP'!A46,[1]!HH902HH[[Kód stavu výzvy ]],{"S42";"S5";"S6";"S7";"S8";"S9"}))=0,"",SUM(COUNTIFS([1]!HH902HH[číslo IN],'Stav administrace CLLD v IROP'!A46,[1]!HH902HH[[Kód stavu výzvy ]],{"S42";"S5";"S6";"S7";"S8";"S9"})))</f>
        <v>10</v>
      </c>
      <c r="H46" s="65">
        <f>IF(SUM(COUNTIFS([1]!HH902HH[číslo IN],'Stav administrace CLLD v IROP'!A46,[1]!HH902HH[[Kód stavu výzvy ]],{"S8";"S9"}))=0,"",SUM(COUNTIFS([1]!HH902HH[číslo IN],'Stav administrace CLLD v IROP'!A46,[1]!HH902HH[[Kód stavu výzvy ]],{"S8";"S9"})))</f>
        <v>8</v>
      </c>
      <c r="I46" s="57" t="str">
        <f>IF(IF(IFERROR(VLOOKUP(CONCATENATE($A46,"-",I$6,"-1-0"),'[1]KTAdO CRR'!$A$4:$D$1000,4,0),"")="",IFERROR(VLOOKUP(CONCATENATE($A46,"-",I$6),[1]!Data[[#All],[MASkod]:[Stav KL (se zjištěním/ bez zjištění)]],11,0),""),"zahájeno")=0,"",IF(IFERROR(VLOOKUP(CONCATENATE($A46,"-",I$6,"-1-0"),'[1]KTAdO CRR'!$A$4:$D$1000,4,0),"")="",IFERROR(VLOOKUP(CONCATENATE($A46,"-",I$6),[1]!Data[[#All],[MASkod]:[Stav KL (se zjištěním/ bez zjištění)]],11,0),""),"zahájeno"))</f>
        <v>bez zjištění</v>
      </c>
      <c r="J46" s="58">
        <f>IF(I46="zahájeno",IFERROR(VLOOKUP(CONCATENATE($A46,"-",I$6,"-1-0"),'[1]KTAdO CRR'!$A$4:$D$1000,4,0),""),IF(I46="","",IFERROR(VLOOKUP(CONCATENATE($A46,"-",I$6),[1]!Data[[#All],[MASkod]:[Stav KL (se zjištěním/ bez zjištění)]],4,0),"")))</f>
        <v>5</v>
      </c>
      <c r="K46" s="66" t="str">
        <f>IF(I46="","",IF(IFERROR(VLOOKUP(CONCATENATE($A46,"-",I$6),[1]!Data[[#All],[MASkod]:[JMPRO]],26,0),"")=0,"ANO",IFERROR(UPPER(LEFT(VLOOKUP(CONCATENATE($A46,"-",I$6),[1]!Data[[#All],[MASkod]:[JMPRO]],26,0),3)),"")))</f>
        <v>ANO</v>
      </c>
      <c r="L46" s="57" t="str">
        <f>IF(IF(IFERROR(VLOOKUP(CONCATENATE($A46,"-",L$6,"-1-0"),'[1]KTAdO CRR'!$A$4:$D$1000,4,0),"")="",IFERROR(VLOOKUP(CONCATENATE($A46,"-",L$6),[1]!Data[[#All],[MASkod]:[Stav KL (se zjištěním/ bez zjištění)]],11,0),""),"zahájeno")=0,"zahájheno",IF(IFERROR(VLOOKUP(CONCATENATE($A46,"-",L$6,"-1-0"),'[1]KTAdO CRR'!$A$4:$D$1000,4,0),"")="",IFERROR(VLOOKUP(CONCATENATE($A46,"-",L$6),[1]!Data[[#All],[MASkod]:[Stav KL (se zjištěním/ bez zjištění)]],11,0),""),"zahájeno"))</f>
        <v/>
      </c>
      <c r="M46" s="58" t="str">
        <f>IF(L46="zahájeno",IFERROR(VLOOKUP(CONCATENATE($A46,"-",L$6,"-1-0"),'[1]KTAdO CRR'!$A$4:$D$1000,4,0),""),IF(L46="","",IFERROR(VLOOKUP(CONCATENATE($A46,"-",L$6),[1]!Data[[#All],[MASkod]:[Stav KL (se zjištěním/ bez zjištění)]],4,0),"")))</f>
        <v/>
      </c>
      <c r="N46" s="66" t="str">
        <f>IF(L46="","",IF(IFERROR(VLOOKUP(CONCATENATE($A46,"-",L$6),[1]!Data[[#All],[MASkod]:[JMPRO]],26,0),"")=0,"ANO",IFERROR(UPPER(LEFT(VLOOKUP(CONCATENATE($A46,"-",L$6),[1]!Data[[#All],[MASkod]:[JMPRO]],26,0),3)),"")))</f>
        <v/>
      </c>
      <c r="O46" s="67" t="str">
        <f>IF(AND(I46="zásadní zjištění",K46="NE"),COUNTIFS('[1]AdO CRR'!D:D,'Stav administrace CLLD v IROP'!A46,'[1]AdO CRR'!A:A,'Stav administrace CLLD v IROP'!J46),IF(AND(L46="zásadní zjištění",N46="NE"),COUNTIFS('[1]AdO CRR'!D:D,'Stav administrace CLLD v IROP'!A46,'[1]AdO CRR'!A:A,'Stav administrace CLLD v IROP'!M46),""))</f>
        <v/>
      </c>
      <c r="P46" s="67" t="str">
        <f>IF(AND(I46="zásadní zjištění",K46="NE"),COUNTIFS('[1]AdO CRR'!D:D,'Stav administrace CLLD v IROP'!A46,'[1]AdO CRR'!A:A,'Stav administrace CLLD v IROP'!J46,'[1]AdO CRR'!Q:Q,"ANO"),IF(AND(L46="zásadní zjištění",N46="NE"),COUNTIFS('[1]AdO CRR'!D:D,'Stav administrace CLLD v IROP'!A46,'[1]AdO CRR'!A:A,'Stav administrace CLLD v IROP'!M46,'[1]AdO CRR'!Q:Q,"ANO"),""))</f>
        <v/>
      </c>
      <c r="Q46" s="71">
        <f>IF(COUNTIFS('[1]AdO CRR'!D:D,'Stav administrace CLLD v IROP'!A46)=0,"",COUNTIFS('[1]AdO CRR'!D:D,'Stav administrace CLLD v IROP'!A46))</f>
        <v>19</v>
      </c>
      <c r="R46" s="71">
        <f>IF(COUNTIFS('[1]AdO CRR'!D:D,'Stav administrace CLLD v IROP'!A46,'[1]AdO CRR'!Q:Q,"ANO")=0,"",COUNTIFS('[1]AdO CRR'!D:D,'Stav administrace CLLD v IROP'!A46,'[1]AdO CRR'!Q:Q,"ANO"))</f>
        <v>15</v>
      </c>
      <c r="S46" s="65">
        <f>IF(IFERROR(GETPIVOTDATA("Registrační číslo projektu",[1]KHspoj909s!$A$3,"strategie MAS",A46,"Kód a název stavu2","PP30+")+GETPIVOTDATA("Registrační číslo projektu",[1]KHspoj909s!$A$3,"strategie MAS",A46,"Kód a název stavu2","PP27+")+GETPIVOTDATA("Registrační číslo projektu",[1]KHspoj909s!$A$3,"strategie MAS",A46,"Kód a název stavu2","PP41+"),"")=0,"",IFERROR(GETPIVOTDATA("Registrační číslo projektu",[1]KHspoj909s!$A$3,"strategie MAS",A46,"Kód a název stavu2","PP30+")+GETPIVOTDATA("Registrační číslo projektu",[1]KHspoj909s!$A$3,"strategie MAS",A46,"Kód a název stavu2","PP27+")+GETPIVOTDATA("Registrační číslo projektu",[1]KHspoj909s!$A$3,"strategie MAS",A46,"Kód a název stavu2","PP41+"),""))</f>
        <v>13</v>
      </c>
      <c r="T46" s="65">
        <f>IF(IFERROR(GETPIVOTDATA("Registrační číslo projektu",[1]KHspoj909s!$A$3,"strategie MAS",A46,"Kód a název stavu2","PP30+")+GETPIVOTDATA("Registrační číslo projektu",[1]KHspoj909s!$A$3,"strategie MAS",A46,"Kód a název stavu2","PP41+"),"")=0,"",IFERROR(GETPIVOTDATA("Registrační číslo projektu",[1]KHspoj909s!$A$3,"strategie MAS",A46,"Kód a název stavu2","PP30+")+GETPIVOTDATA("Registrační číslo projektu",[1]KHspoj909s!$A$3,"strategie MAS",A46,"Kód a název stavu2","PP41+"),""))</f>
        <v>12</v>
      </c>
      <c r="U46" s="65">
        <f>IF(IFERROR(GETPIVOTDATA("Registrační číslo projektu",[1]KHspoj909s!$A$3,"strategie MAS",A46,"Kód a název stavu2","PP41+"),"")=0,"",IFERROR(GETPIVOTDATA("Registrační číslo projektu",[1]KHspoj909s!$A$3,"strategie MAS",A46,"Kód a název stavu2","PP41+"),""))</f>
        <v>7</v>
      </c>
      <c r="V46" s="68">
        <f>IFERROR(VLOOKUP(A46,[1]M975!$A$5:$B$184,2,0),0)/1000</f>
        <v>10983.947199999999</v>
      </c>
    </row>
    <row r="47" spans="1:22" x14ac:dyDescent="0.25">
      <c r="A47" s="61" t="s">
        <v>126</v>
      </c>
      <c r="B47" s="62" t="s">
        <v>127</v>
      </c>
      <c r="C47" s="63" t="s">
        <v>48</v>
      </c>
      <c r="D47" s="64" t="s">
        <v>35</v>
      </c>
      <c r="E47" s="64" t="s">
        <v>35</v>
      </c>
      <c r="F47" s="73" t="s">
        <v>35</v>
      </c>
      <c r="G47" s="65">
        <f>IF(SUM(COUNTIFS([1]!HH902HH[číslo IN],'Stav administrace CLLD v IROP'!A47,[1]!HH902HH[[Kód stavu výzvy ]],{"S42";"S5";"S6";"S7";"S8";"S9"}))=0,"",SUM(COUNTIFS([1]!HH902HH[číslo IN],'Stav administrace CLLD v IROP'!A47,[1]!HH902HH[[Kód stavu výzvy ]],{"S42";"S5";"S6";"S7";"S8";"S9"})))</f>
        <v>6</v>
      </c>
      <c r="H47" s="65">
        <f>IF(SUM(COUNTIFS([1]!HH902HH[číslo IN],'Stav administrace CLLD v IROP'!A47,[1]!HH902HH[[Kód stavu výzvy ]],{"S8";"S9"}))=0,"",SUM(COUNTIFS([1]!HH902HH[číslo IN],'Stav administrace CLLD v IROP'!A47,[1]!HH902HH[[Kód stavu výzvy ]],{"S8";"S9"})))</f>
        <v>4</v>
      </c>
      <c r="I47" s="57" t="str">
        <f>IF(IF(IFERROR(VLOOKUP(CONCATENATE($A47,"-",I$6,"-1-0"),'[1]KTAdO CRR'!$A$4:$D$1000,4,0),"")="",IFERROR(VLOOKUP(CONCATENATE($A47,"-",I$6),[1]!Data[[#All],[MASkod]:[Stav KL (se zjištěním/ bez zjištění)]],11,0),""),"zahájeno")=0,"",IF(IFERROR(VLOOKUP(CONCATENATE($A47,"-",I$6,"-1-0"),'[1]KTAdO CRR'!$A$4:$D$1000,4,0),"")="",IFERROR(VLOOKUP(CONCATENATE($A47,"-",I$6),[1]!Data[[#All],[MASkod]:[Stav KL (se zjištěním/ bez zjištění)]],11,0),""),"zahájeno"))</f>
        <v>bez zjištění</v>
      </c>
      <c r="J47" s="58">
        <f>IF(I47="zahájeno",IFERROR(VLOOKUP(CONCATENATE($A47,"-",I$6,"-1-0"),'[1]KTAdO CRR'!$A$4:$D$1000,4,0),""),IF(I47="","",IFERROR(VLOOKUP(CONCATENATE($A47,"-",I$6),[1]!Data[[#All],[MASkod]:[Stav KL (se zjištěním/ bez zjištění)]],4,0),"")))</f>
        <v>4</v>
      </c>
      <c r="K47" s="66" t="str">
        <f>IF(I47="","",IF(IFERROR(VLOOKUP(CONCATENATE($A47,"-",I$6),[1]!Data[[#All],[MASkod]:[JMPRO]],26,0),"")=0,"ANO",IFERROR(UPPER(LEFT(VLOOKUP(CONCATENATE($A47,"-",I$6),[1]!Data[[#All],[MASkod]:[JMPRO]],26,0),3)),"")))</f>
        <v>ANO</v>
      </c>
      <c r="L47" s="57" t="str">
        <f>IF(IF(IFERROR(VLOOKUP(CONCATENATE($A47,"-",L$6,"-1-0"),'[1]KTAdO CRR'!$A$4:$D$1000,4,0),"")="",IFERROR(VLOOKUP(CONCATENATE($A47,"-",L$6),[1]!Data[[#All],[MASkod]:[Stav KL (se zjištěním/ bez zjištění)]],11,0),""),"zahájeno")=0,"zahájheno",IF(IFERROR(VLOOKUP(CONCATENATE($A47,"-",L$6,"-1-0"),'[1]KTAdO CRR'!$A$4:$D$1000,4,0),"")="",IFERROR(VLOOKUP(CONCATENATE($A47,"-",L$6),[1]!Data[[#All],[MASkod]:[Stav KL (se zjištěním/ bez zjištění)]],11,0),""),"zahájeno"))</f>
        <v/>
      </c>
      <c r="M47" s="58" t="str">
        <f>IF(L47="zahájeno",IFERROR(VLOOKUP(CONCATENATE($A47,"-",L$6,"-1-0"),'[1]KTAdO CRR'!$A$4:$D$1000,4,0),""),IF(L47="","",IFERROR(VLOOKUP(CONCATENATE($A47,"-",L$6),[1]!Data[[#All],[MASkod]:[Stav KL (se zjištěním/ bez zjištění)]],4,0),"")))</f>
        <v/>
      </c>
      <c r="N47" s="66" t="str">
        <f>IF(L47="","",IF(IFERROR(VLOOKUP(CONCATENATE($A47,"-",L$6),[1]!Data[[#All],[MASkod]:[JMPRO]],26,0),"")=0,"ANO",IFERROR(UPPER(LEFT(VLOOKUP(CONCATENATE($A47,"-",L$6),[1]!Data[[#All],[MASkod]:[JMPRO]],26,0),3)),"")))</f>
        <v/>
      </c>
      <c r="O47" s="67" t="str">
        <f>IF(AND(I47="zásadní zjištění",K47="NE"),COUNTIFS('[1]AdO CRR'!D:D,'Stav administrace CLLD v IROP'!A47,'[1]AdO CRR'!A:A,'Stav administrace CLLD v IROP'!J47),IF(AND(L47="zásadní zjištění",N47="NE"),COUNTIFS('[1]AdO CRR'!D:D,'Stav administrace CLLD v IROP'!A47,'[1]AdO CRR'!A:A,'Stav administrace CLLD v IROP'!M47),""))</f>
        <v/>
      </c>
      <c r="P47" s="67" t="str">
        <f>IF(AND(I47="zásadní zjištění",K47="NE"),COUNTIFS('[1]AdO CRR'!D:D,'Stav administrace CLLD v IROP'!A47,'[1]AdO CRR'!A:A,'Stav administrace CLLD v IROP'!J47,'[1]AdO CRR'!Q:Q,"ANO"),IF(AND(L47="zásadní zjištění",N47="NE"),COUNTIFS('[1]AdO CRR'!D:D,'Stav administrace CLLD v IROP'!A47,'[1]AdO CRR'!A:A,'Stav administrace CLLD v IROP'!M47,'[1]AdO CRR'!Q:Q,"ANO"),""))</f>
        <v/>
      </c>
      <c r="Q47" s="71">
        <f>IF(COUNTIFS('[1]AdO CRR'!D:D,'Stav administrace CLLD v IROP'!A47)=0,"",COUNTIFS('[1]AdO CRR'!D:D,'Stav administrace CLLD v IROP'!A47))</f>
        <v>13</v>
      </c>
      <c r="R47" s="71">
        <f>IF(COUNTIFS('[1]AdO CRR'!D:D,'Stav administrace CLLD v IROP'!A47,'[1]AdO CRR'!Q:Q,"ANO")=0,"",COUNTIFS('[1]AdO CRR'!D:D,'Stav administrace CLLD v IROP'!A47,'[1]AdO CRR'!Q:Q,"ANO"))</f>
        <v>13</v>
      </c>
      <c r="S47" s="65">
        <f>IF(IFERROR(GETPIVOTDATA("Registrační číslo projektu",[1]KHspoj909s!$A$3,"strategie MAS",A47,"Kód a název stavu2","PP30+")+GETPIVOTDATA("Registrační číslo projektu",[1]KHspoj909s!$A$3,"strategie MAS",A47,"Kód a název stavu2","PP27+")+GETPIVOTDATA("Registrační číslo projektu",[1]KHspoj909s!$A$3,"strategie MAS",A47,"Kód a název stavu2","PP41+"),"")=0,"",IFERROR(GETPIVOTDATA("Registrační číslo projektu",[1]KHspoj909s!$A$3,"strategie MAS",A47,"Kód a název stavu2","PP30+")+GETPIVOTDATA("Registrační číslo projektu",[1]KHspoj909s!$A$3,"strategie MAS",A47,"Kód a název stavu2","PP27+")+GETPIVOTDATA("Registrační číslo projektu",[1]KHspoj909s!$A$3,"strategie MAS",A47,"Kód a název stavu2","PP41+"),""))</f>
        <v>13</v>
      </c>
      <c r="T47" s="65">
        <f>IF(IFERROR(GETPIVOTDATA("Registrační číslo projektu",[1]KHspoj909s!$A$3,"strategie MAS",A47,"Kód a název stavu2","PP30+")+GETPIVOTDATA("Registrační číslo projektu",[1]KHspoj909s!$A$3,"strategie MAS",A47,"Kód a název stavu2","PP41+"),"")=0,"",IFERROR(GETPIVOTDATA("Registrační číslo projektu",[1]KHspoj909s!$A$3,"strategie MAS",A47,"Kód a název stavu2","PP30+")+GETPIVOTDATA("Registrační číslo projektu",[1]KHspoj909s!$A$3,"strategie MAS",A47,"Kód a název stavu2","PP41+"),""))</f>
        <v>13</v>
      </c>
      <c r="U47" s="65">
        <f>IF(IFERROR(GETPIVOTDATA("Registrační číslo projektu",[1]KHspoj909s!$A$3,"strategie MAS",A47,"Kód a název stavu2","PP41+"),"")=0,"",IFERROR(GETPIVOTDATA("Registrační číslo projektu",[1]KHspoj909s!$A$3,"strategie MAS",A47,"Kód a název stavu2","PP41+"),""))</f>
        <v>4</v>
      </c>
      <c r="V47" s="68">
        <f>IFERROR(VLOOKUP(A47,[1]M975!$A$5:$B$184,2,0),0)/1000</f>
        <v>3318.66896</v>
      </c>
    </row>
    <row r="48" spans="1:22" x14ac:dyDescent="0.25">
      <c r="A48" s="61" t="s">
        <v>128</v>
      </c>
      <c r="B48" s="62" t="s">
        <v>129</v>
      </c>
      <c r="C48" s="70" t="s">
        <v>100</v>
      </c>
      <c r="D48" s="64" t="s">
        <v>35</v>
      </c>
      <c r="E48" s="64" t="s">
        <v>35</v>
      </c>
      <c r="F48" s="73" t="s">
        <v>35</v>
      </c>
      <c r="G48" s="65">
        <f>IF(SUM(COUNTIFS([1]!HH902HH[číslo IN],'Stav administrace CLLD v IROP'!A48,[1]!HH902HH[[Kód stavu výzvy ]],{"S42";"S5";"S6";"S7";"S8";"S9"}))=0,"",SUM(COUNTIFS([1]!HH902HH[číslo IN],'Stav administrace CLLD v IROP'!A48,[1]!HH902HH[[Kód stavu výzvy ]],{"S42";"S5";"S6";"S7";"S8";"S9"})))</f>
        <v>11</v>
      </c>
      <c r="H48" s="65">
        <f>IF(SUM(COUNTIFS([1]!HH902HH[číslo IN],'Stav administrace CLLD v IROP'!A48,[1]!HH902HH[[Kód stavu výzvy ]],{"S8";"S9"}))=0,"",SUM(COUNTIFS([1]!HH902HH[číslo IN],'Stav administrace CLLD v IROP'!A48,[1]!HH902HH[[Kód stavu výzvy ]],{"S8";"S9"})))</f>
        <v>8</v>
      </c>
      <c r="I48" s="57" t="str">
        <f>IF(IF(IFERROR(VLOOKUP(CONCATENATE($A48,"-",I$6,"-1-0"),'[1]KTAdO CRR'!$A$4:$D$1000,4,0),"")="",IFERROR(VLOOKUP(CONCATENATE($A48,"-",I$6),[1]!Data[[#All],[MASkod]:[Stav KL (se zjištěním/ bez zjištění)]],11,0),""),"zahájeno")=0,"",IF(IFERROR(VLOOKUP(CONCATENATE($A48,"-",I$6,"-1-0"),'[1]KTAdO CRR'!$A$4:$D$1000,4,0),"")="",IFERROR(VLOOKUP(CONCATENATE($A48,"-",I$6),[1]!Data[[#All],[MASkod]:[Stav KL (se zjištěním/ bez zjištění)]],11,0),""),"zahájeno"))</f>
        <v>zahájeno</v>
      </c>
      <c r="J48" s="58" t="str">
        <f>IF(I48="zahájeno",IFERROR(VLOOKUP(CONCATENATE($A48,"-",I$6,"-1-0"),'[1]KTAdO CRR'!$A$4:$D$1000,4,0),""),IF(I48="","",IFERROR(VLOOKUP(CONCATENATE($A48,"-",I$6),[1]!Data[[#All],[MASkod]:[Stav KL (se zjištěním/ bez zjištění)]],4,0),"")))</f>
        <v>1</v>
      </c>
      <c r="K48" s="66" t="str">
        <f>IF(I48="","",IF(IFERROR(VLOOKUP(CONCATENATE($A48,"-",I$6),[1]!Data[[#All],[MASkod]:[JMPRO]],26,0),"")=0,"ANO",IFERROR(UPPER(LEFT(VLOOKUP(CONCATENATE($A48,"-",I$6),[1]!Data[[#All],[MASkod]:[JMPRO]],26,0),3)),"")))</f>
        <v>ANO</v>
      </c>
      <c r="L48" s="57" t="str">
        <f>IF(IF(IFERROR(VLOOKUP(CONCATENATE($A48,"-",L$6,"-1-0"),'[1]KTAdO CRR'!$A$4:$D$1000,4,0),"")="",IFERROR(VLOOKUP(CONCATENATE($A48,"-",L$6),[1]!Data[[#All],[MASkod]:[Stav KL (se zjištěním/ bez zjištění)]],11,0),""),"zahájeno")=0,"zahájheno",IF(IFERROR(VLOOKUP(CONCATENATE($A48,"-",L$6,"-1-0"),'[1]KTAdO CRR'!$A$4:$D$1000,4,0),"")="",IFERROR(VLOOKUP(CONCATENATE($A48,"-",L$6),[1]!Data[[#All],[MASkod]:[Stav KL (se zjištěním/ bez zjištění)]],11,0),""),"zahájeno"))</f>
        <v/>
      </c>
      <c r="M48" s="58" t="str">
        <f>IF(L48="zahájeno",IFERROR(VLOOKUP(CONCATENATE($A48,"-",L$6,"-1-0"),'[1]KTAdO CRR'!$A$4:$D$1000,4,0),""),IF(L48="","",IFERROR(VLOOKUP(CONCATENATE($A48,"-",L$6),[1]!Data[[#All],[MASkod]:[Stav KL (se zjištěním/ bez zjištění)]],4,0),"")))</f>
        <v/>
      </c>
      <c r="N48" s="66" t="str">
        <f>IF(L48="","",IF(IFERROR(VLOOKUP(CONCATENATE($A48,"-",L$6),[1]!Data[[#All],[MASkod]:[JMPRO]],26,0),"")=0,"ANO",IFERROR(UPPER(LEFT(VLOOKUP(CONCATENATE($A48,"-",L$6),[1]!Data[[#All],[MASkod]:[JMPRO]],26,0),3)),"")))</f>
        <v/>
      </c>
      <c r="O48" s="67" t="str">
        <f>IF(AND(I48="zásadní zjištění",K48="NE"),COUNTIFS('[1]AdO CRR'!D:D,'Stav administrace CLLD v IROP'!A48,'[1]AdO CRR'!A:A,'Stav administrace CLLD v IROP'!J48),IF(AND(L48="zásadní zjištění",N48="NE"),COUNTIFS('[1]AdO CRR'!D:D,'Stav administrace CLLD v IROP'!A48,'[1]AdO CRR'!A:A,'Stav administrace CLLD v IROP'!M48),""))</f>
        <v/>
      </c>
      <c r="P48" s="67" t="str">
        <f>IF(AND(I48="zásadní zjištění",K48="NE"),COUNTIFS('[1]AdO CRR'!D:D,'Stav administrace CLLD v IROP'!A48,'[1]AdO CRR'!A:A,'Stav administrace CLLD v IROP'!J48,'[1]AdO CRR'!Q:Q,"ANO"),IF(AND(L48="zásadní zjištění",N48="NE"),COUNTIFS('[1]AdO CRR'!D:D,'Stav administrace CLLD v IROP'!A48,'[1]AdO CRR'!A:A,'Stav administrace CLLD v IROP'!M48,'[1]AdO CRR'!Q:Q,"ANO"),""))</f>
        <v/>
      </c>
      <c r="Q48" s="71">
        <f>IF(COUNTIFS('[1]AdO CRR'!D:D,'Stav administrace CLLD v IROP'!A48)=0,"",COUNTIFS('[1]AdO CRR'!D:D,'Stav administrace CLLD v IROP'!A48))</f>
        <v>12</v>
      </c>
      <c r="R48" s="71">
        <f>IF(COUNTIFS('[1]AdO CRR'!D:D,'Stav administrace CLLD v IROP'!A48,'[1]AdO CRR'!Q:Q,"ANO")=0,"",COUNTIFS('[1]AdO CRR'!D:D,'Stav administrace CLLD v IROP'!A48,'[1]AdO CRR'!Q:Q,"ANO"))</f>
        <v>9</v>
      </c>
      <c r="S48" s="65">
        <f>IF(IFERROR(GETPIVOTDATA("Registrační číslo projektu",[1]KHspoj909s!$A$3,"strategie MAS",A48,"Kód a název stavu2","PP30+")+GETPIVOTDATA("Registrační číslo projektu",[1]KHspoj909s!$A$3,"strategie MAS",A48,"Kód a název stavu2","PP27+")+GETPIVOTDATA("Registrační číslo projektu",[1]KHspoj909s!$A$3,"strategie MAS",A48,"Kód a název stavu2","PP41+"),"")=0,"",IFERROR(GETPIVOTDATA("Registrační číslo projektu",[1]KHspoj909s!$A$3,"strategie MAS",A48,"Kód a název stavu2","PP30+")+GETPIVOTDATA("Registrační číslo projektu",[1]KHspoj909s!$A$3,"strategie MAS",A48,"Kód a název stavu2","PP27+")+GETPIVOTDATA("Registrační číslo projektu",[1]KHspoj909s!$A$3,"strategie MAS",A48,"Kód a název stavu2","PP41+"),""))</f>
        <v>8</v>
      </c>
      <c r="T48" s="65">
        <f>IF(IFERROR(GETPIVOTDATA("Registrační číslo projektu",[1]KHspoj909s!$A$3,"strategie MAS",A48,"Kód a název stavu2","PP30+")+GETPIVOTDATA("Registrační číslo projektu",[1]KHspoj909s!$A$3,"strategie MAS",A48,"Kód a název stavu2","PP41+"),"")=0,"",IFERROR(GETPIVOTDATA("Registrační číslo projektu",[1]KHspoj909s!$A$3,"strategie MAS",A48,"Kód a název stavu2","PP30+")+GETPIVOTDATA("Registrační číslo projektu",[1]KHspoj909s!$A$3,"strategie MAS",A48,"Kód a název stavu2","PP41+"),""))</f>
        <v>6</v>
      </c>
      <c r="U48" s="65">
        <f>IF(IFERROR(GETPIVOTDATA("Registrační číslo projektu",[1]KHspoj909s!$A$3,"strategie MAS",A48,"Kód a název stavu2","PP41+"),"")=0,"",IFERROR(GETPIVOTDATA("Registrační číslo projektu",[1]KHspoj909s!$A$3,"strategie MAS",A48,"Kód a název stavu2","PP41+"),""))</f>
        <v>1</v>
      </c>
      <c r="V48" s="68">
        <f>IFERROR(VLOOKUP(A48,[1]M975!$A$5:$B$184,2,0),0)/1000</f>
        <v>3148.5675799999999</v>
      </c>
    </row>
    <row r="49" spans="1:22" x14ac:dyDescent="0.25">
      <c r="A49" s="61" t="s">
        <v>130</v>
      </c>
      <c r="B49" s="62" t="s">
        <v>131</v>
      </c>
      <c r="C49" s="70" t="s">
        <v>63</v>
      </c>
      <c r="D49" s="64" t="s">
        <v>35</v>
      </c>
      <c r="E49" s="64" t="s">
        <v>35</v>
      </c>
      <c r="F49" s="73" t="s">
        <v>35</v>
      </c>
      <c r="G49" s="65">
        <f>IF(SUM(COUNTIFS([1]!HH902HH[číslo IN],'Stav administrace CLLD v IROP'!A49,[1]!HH902HH[[Kód stavu výzvy ]],{"S42";"S5";"S6";"S7";"S8";"S9"}))=0,"",SUM(COUNTIFS([1]!HH902HH[číslo IN],'Stav administrace CLLD v IROP'!A49,[1]!HH902HH[[Kód stavu výzvy ]],{"S42";"S5";"S6";"S7";"S8";"S9"})))</f>
        <v>9</v>
      </c>
      <c r="H49" s="65">
        <f>IF(SUM(COUNTIFS([1]!HH902HH[číslo IN],'Stav administrace CLLD v IROP'!A49,[1]!HH902HH[[Kód stavu výzvy ]],{"S8";"S9"}))=0,"",SUM(COUNTIFS([1]!HH902HH[číslo IN],'Stav administrace CLLD v IROP'!A49,[1]!HH902HH[[Kód stavu výzvy ]],{"S8";"S9"})))</f>
        <v>8</v>
      </c>
      <c r="I49" s="57" t="str">
        <f>IF(IF(IFERROR(VLOOKUP(CONCATENATE($A49,"-",I$6,"-1-0"),'[1]KTAdO CRR'!$A$4:$D$1000,4,0),"")="",IFERROR(VLOOKUP(CONCATENATE($A49,"-",I$6),[1]!Data[[#All],[MASkod]:[Stav KL (se zjištěním/ bez zjištění)]],11,0),""),"zahájeno")=0,"",IF(IFERROR(VLOOKUP(CONCATENATE($A49,"-",I$6,"-1-0"),'[1]KTAdO CRR'!$A$4:$D$1000,4,0),"")="",IFERROR(VLOOKUP(CONCATENATE($A49,"-",I$6),[1]!Data[[#All],[MASkod]:[Stav KL (se zjištěním/ bez zjištění)]],11,0),""),"zahájeno"))</f>
        <v>bez zjištění</v>
      </c>
      <c r="J49" s="58">
        <f>IF(I49="zahájeno",IFERROR(VLOOKUP(CONCATENATE($A49,"-",I$6,"-1-0"),'[1]KTAdO CRR'!$A$4:$D$1000,4,0),""),IF(I49="","",IFERROR(VLOOKUP(CONCATENATE($A49,"-",I$6),[1]!Data[[#All],[MASkod]:[Stav KL (se zjištěním/ bez zjištění)]],4,0),"")))</f>
        <v>5</v>
      </c>
      <c r="K49" s="66" t="str">
        <f>IF(I49="","",IF(IFERROR(VLOOKUP(CONCATENATE($A49,"-",I$6),[1]!Data[[#All],[MASkod]:[JMPRO]],26,0),"")=0,"ANO",IFERROR(UPPER(LEFT(VLOOKUP(CONCATENATE($A49,"-",I$6),[1]!Data[[#All],[MASkod]:[JMPRO]],26,0),3)),"")))</f>
        <v>ANO</v>
      </c>
      <c r="L49" s="57" t="str">
        <f>IF(IF(IFERROR(VLOOKUP(CONCATENATE($A49,"-",L$6,"-1-0"),'[1]KTAdO CRR'!$A$4:$D$1000,4,0),"")="",IFERROR(VLOOKUP(CONCATENATE($A49,"-",L$6),[1]!Data[[#All],[MASkod]:[Stav KL (se zjištěním/ bez zjištění)]],11,0),""),"zahájeno")=0,"zahájheno",IF(IFERROR(VLOOKUP(CONCATENATE($A49,"-",L$6,"-1-0"),'[1]KTAdO CRR'!$A$4:$D$1000,4,0),"")="",IFERROR(VLOOKUP(CONCATENATE($A49,"-",L$6),[1]!Data[[#All],[MASkod]:[Stav KL (se zjištěním/ bez zjištění)]],11,0),""),"zahájeno"))</f>
        <v>zahájheno</v>
      </c>
      <c r="M49" s="58">
        <f>IF(L49="zahájeno",IFERROR(VLOOKUP(CONCATENATE($A49,"-",L$6,"-1-0"),'[1]KTAdO CRR'!$A$4:$D$1000,4,0),""),IF(L49="","",IFERROR(VLOOKUP(CONCATENATE($A49,"-",L$6),[1]!Data[[#All],[MASkod]:[Stav KL (se zjištěním/ bez zjištění)]],4,0),"")))</f>
        <v>8</v>
      </c>
      <c r="N49" s="66" t="str">
        <f>IF(L49="","",IF(IFERROR(VLOOKUP(CONCATENATE($A49,"-",L$6),[1]!Data[[#All],[MASkod]:[JMPRO]],26,0),"")=0,"ANO",IFERROR(UPPER(LEFT(VLOOKUP(CONCATENATE($A49,"-",L$6),[1]!Data[[#All],[MASkod]:[JMPRO]],26,0),3)),"")))</f>
        <v>ANO</v>
      </c>
      <c r="O49" s="67" t="str">
        <f>IF(AND(I49="zásadní zjištění",K49="NE"),COUNTIFS('[1]AdO CRR'!D:D,'Stav administrace CLLD v IROP'!A49,'[1]AdO CRR'!A:A,'Stav administrace CLLD v IROP'!J49),IF(AND(L49="zásadní zjištění",N49="NE"),COUNTIFS('[1]AdO CRR'!D:D,'Stav administrace CLLD v IROP'!A49,'[1]AdO CRR'!A:A,'Stav administrace CLLD v IROP'!M49),""))</f>
        <v/>
      </c>
      <c r="P49" s="67" t="str">
        <f>IF(AND(I49="zásadní zjištění",K49="NE"),COUNTIFS('[1]AdO CRR'!D:D,'Stav administrace CLLD v IROP'!A49,'[1]AdO CRR'!A:A,'Stav administrace CLLD v IROP'!J49,'[1]AdO CRR'!Q:Q,"ANO"),IF(AND(L49="zásadní zjištění",N49="NE"),COUNTIFS('[1]AdO CRR'!D:D,'Stav administrace CLLD v IROP'!A49,'[1]AdO CRR'!A:A,'Stav administrace CLLD v IROP'!M49,'[1]AdO CRR'!Q:Q,"ANO"),""))</f>
        <v/>
      </c>
      <c r="Q49" s="71">
        <f>IF(COUNTIFS('[1]AdO CRR'!D:D,'Stav administrace CLLD v IROP'!A49)=0,"",COUNTIFS('[1]AdO CRR'!D:D,'Stav administrace CLLD v IROP'!A49))</f>
        <v>22</v>
      </c>
      <c r="R49" s="71">
        <f>IF(COUNTIFS('[1]AdO CRR'!D:D,'Stav administrace CLLD v IROP'!A49,'[1]AdO CRR'!Q:Q,"ANO")=0,"",COUNTIFS('[1]AdO CRR'!D:D,'Stav administrace CLLD v IROP'!A49,'[1]AdO CRR'!Q:Q,"ANO"))</f>
        <v>17</v>
      </c>
      <c r="S49" s="65">
        <f>IF(IFERROR(GETPIVOTDATA("Registrační číslo projektu",[1]KHspoj909s!$A$3,"strategie MAS",A49,"Kód a název stavu2","PP30+")+GETPIVOTDATA("Registrační číslo projektu",[1]KHspoj909s!$A$3,"strategie MAS",A49,"Kód a název stavu2","PP27+")+GETPIVOTDATA("Registrační číslo projektu",[1]KHspoj909s!$A$3,"strategie MAS",A49,"Kód a název stavu2","PP41+"),"")=0,"",IFERROR(GETPIVOTDATA("Registrační číslo projektu",[1]KHspoj909s!$A$3,"strategie MAS",A49,"Kód a název stavu2","PP30+")+GETPIVOTDATA("Registrační číslo projektu",[1]KHspoj909s!$A$3,"strategie MAS",A49,"Kód a název stavu2","PP27+")+GETPIVOTDATA("Registrační číslo projektu",[1]KHspoj909s!$A$3,"strategie MAS",A49,"Kód a název stavu2","PP41+"),""))</f>
        <v>17</v>
      </c>
      <c r="T49" s="65">
        <f>IF(IFERROR(GETPIVOTDATA("Registrační číslo projektu",[1]KHspoj909s!$A$3,"strategie MAS",A49,"Kód a název stavu2","PP30+")+GETPIVOTDATA("Registrační číslo projektu",[1]KHspoj909s!$A$3,"strategie MAS",A49,"Kód a název stavu2","PP41+"),"")=0,"",IFERROR(GETPIVOTDATA("Registrační číslo projektu",[1]KHspoj909s!$A$3,"strategie MAS",A49,"Kód a název stavu2","PP30+")+GETPIVOTDATA("Registrační číslo projektu",[1]KHspoj909s!$A$3,"strategie MAS",A49,"Kód a název stavu2","PP41+"),""))</f>
        <v>16</v>
      </c>
      <c r="U49" s="65">
        <f>IF(IFERROR(GETPIVOTDATA("Registrační číslo projektu",[1]KHspoj909s!$A$3,"strategie MAS",A49,"Kód a název stavu2","PP41+"),"")=0,"",IFERROR(GETPIVOTDATA("Registrační číslo projektu",[1]KHspoj909s!$A$3,"strategie MAS",A49,"Kód a název stavu2","PP41+"),""))</f>
        <v>8</v>
      </c>
      <c r="V49" s="68">
        <f>IFERROR(VLOOKUP(A49,[1]M975!$A$5:$B$184,2,0),0)/1000</f>
        <v>9504.673490000001</v>
      </c>
    </row>
    <row r="50" spans="1:22" x14ac:dyDescent="0.25">
      <c r="A50" s="61" t="s">
        <v>132</v>
      </c>
      <c r="B50" s="62" t="s">
        <v>133</v>
      </c>
      <c r="C50" s="70" t="s">
        <v>93</v>
      </c>
      <c r="D50" s="64" t="s">
        <v>35</v>
      </c>
      <c r="E50" s="64" t="s">
        <v>35</v>
      </c>
      <c r="F50" s="73" t="s">
        <v>35</v>
      </c>
      <c r="G50" s="65">
        <f>IF(SUM(COUNTIFS([1]!HH902HH[číslo IN],'Stav administrace CLLD v IROP'!A50,[1]!HH902HH[[Kód stavu výzvy ]],{"S42";"S5";"S6";"S7";"S8";"S9"}))=0,"",SUM(COUNTIFS([1]!HH902HH[číslo IN],'Stav administrace CLLD v IROP'!A50,[1]!HH902HH[[Kód stavu výzvy ]],{"S42";"S5";"S6";"S7";"S8";"S9"})))</f>
        <v>14</v>
      </c>
      <c r="H50" s="65">
        <f>IF(SUM(COUNTIFS([1]!HH902HH[číslo IN],'Stav administrace CLLD v IROP'!A50,[1]!HH902HH[[Kód stavu výzvy ]],{"S8";"S9"}))=0,"",SUM(COUNTIFS([1]!HH902HH[číslo IN],'Stav administrace CLLD v IROP'!A50,[1]!HH902HH[[Kód stavu výzvy ]],{"S8";"S9"})))</f>
        <v>14</v>
      </c>
      <c r="I50" s="57" t="str">
        <f>IF(IF(IFERROR(VLOOKUP(CONCATENATE($A50,"-",I$6,"-1-0"),'[1]KTAdO CRR'!$A$4:$D$1000,4,0),"")="",IFERROR(VLOOKUP(CONCATENATE($A50,"-",I$6),[1]!Data[[#All],[MASkod]:[Stav KL (se zjištěním/ bez zjištění)]],11,0),""),"zahájeno")=0,"",IF(IFERROR(VLOOKUP(CONCATENATE($A50,"-",I$6,"-1-0"),'[1]KTAdO CRR'!$A$4:$D$1000,4,0),"")="",IFERROR(VLOOKUP(CONCATENATE($A50,"-",I$6),[1]!Data[[#All],[MASkod]:[Stav KL (se zjištěním/ bez zjištění)]],11,0),""),"zahájeno"))</f>
        <v>se zjištěním</v>
      </c>
      <c r="J50" s="58">
        <f>IF(I50="zahájeno",IFERROR(VLOOKUP(CONCATENATE($A50,"-",I$6,"-1-0"),'[1]KTAdO CRR'!$A$4:$D$1000,4,0),""),IF(I50="","",IFERROR(VLOOKUP(CONCATENATE($A50,"-",I$6),[1]!Data[[#All],[MASkod]:[Stav KL (se zjištěním/ bez zjištění)]],4,0),"")))</f>
        <v>9</v>
      </c>
      <c r="K50" s="66" t="str">
        <f>IF(I50="","",IF(IFERROR(VLOOKUP(CONCATENATE($A50,"-",I$6),[1]!Data[[#All],[MASkod]:[JMPRO]],26,0),"")=0,"ANO",IFERROR(UPPER(LEFT(VLOOKUP(CONCATENATE($A50,"-",I$6),[1]!Data[[#All],[MASkod]:[JMPRO]],26,0),3)),"")))</f>
        <v>ANO</v>
      </c>
      <c r="L50" s="57" t="str">
        <f>IF(IF(IFERROR(VLOOKUP(CONCATENATE($A50,"-",L$6,"-1-0"),'[1]KTAdO CRR'!$A$4:$D$1000,4,0),"")="",IFERROR(VLOOKUP(CONCATENATE($A50,"-",L$6),[1]!Data[[#All],[MASkod]:[Stav KL (se zjištěním/ bez zjištění)]],11,0),""),"zahájeno")=0,"zahájheno",IF(IFERROR(VLOOKUP(CONCATENATE($A50,"-",L$6,"-1-0"),'[1]KTAdO CRR'!$A$4:$D$1000,4,0),"")="",IFERROR(VLOOKUP(CONCATENATE($A50,"-",L$6),[1]!Data[[#All],[MASkod]:[Stav KL (se zjištěním/ bez zjištění)]],11,0),""),"zahájeno"))</f>
        <v/>
      </c>
      <c r="M50" s="58" t="str">
        <f>IF(L50="zahájeno",IFERROR(VLOOKUP(CONCATENATE($A50,"-",L$6,"-1-0"),'[1]KTAdO CRR'!$A$4:$D$1000,4,0),""),IF(L50="","",IFERROR(VLOOKUP(CONCATENATE($A50,"-",L$6),[1]!Data[[#All],[MASkod]:[Stav KL (se zjištěním/ bez zjištění)]],4,0),"")))</f>
        <v/>
      </c>
      <c r="N50" s="66" t="str">
        <f>IF(L50="","",IF(IFERROR(VLOOKUP(CONCATENATE($A50,"-",L$6),[1]!Data[[#All],[MASkod]:[JMPRO]],26,0),"")=0,"ANO",IFERROR(UPPER(LEFT(VLOOKUP(CONCATENATE($A50,"-",L$6),[1]!Data[[#All],[MASkod]:[JMPRO]],26,0),3)),"")))</f>
        <v/>
      </c>
      <c r="O50" s="67" t="str">
        <f>IF(AND(I50="zásadní zjištění",K50="NE"),COUNTIFS('[1]AdO CRR'!D:D,'Stav administrace CLLD v IROP'!A50,'[1]AdO CRR'!A:A,'Stav administrace CLLD v IROP'!J50),IF(AND(L50="zásadní zjištění",N50="NE"),COUNTIFS('[1]AdO CRR'!D:D,'Stav administrace CLLD v IROP'!A50,'[1]AdO CRR'!A:A,'Stav administrace CLLD v IROP'!M50),""))</f>
        <v/>
      </c>
      <c r="P50" s="67" t="str">
        <f>IF(AND(I50="zásadní zjištění",K50="NE"),COUNTIFS('[1]AdO CRR'!D:D,'Stav administrace CLLD v IROP'!A50,'[1]AdO CRR'!A:A,'Stav administrace CLLD v IROP'!J50,'[1]AdO CRR'!Q:Q,"ANO"),IF(AND(L50="zásadní zjištění",N50="NE"),COUNTIFS('[1]AdO CRR'!D:D,'Stav administrace CLLD v IROP'!A50,'[1]AdO CRR'!A:A,'Stav administrace CLLD v IROP'!M50,'[1]AdO CRR'!Q:Q,"ANO"),""))</f>
        <v/>
      </c>
      <c r="Q50" s="71">
        <f>IF(COUNTIFS('[1]AdO CRR'!D:D,'Stav administrace CLLD v IROP'!A50)=0,"",COUNTIFS('[1]AdO CRR'!D:D,'Stav administrace CLLD v IROP'!A50))</f>
        <v>13</v>
      </c>
      <c r="R50" s="71">
        <f>IF(COUNTIFS('[1]AdO CRR'!D:D,'Stav administrace CLLD v IROP'!A50,'[1]AdO CRR'!Q:Q,"ANO")=0,"",COUNTIFS('[1]AdO CRR'!D:D,'Stav administrace CLLD v IROP'!A50,'[1]AdO CRR'!Q:Q,"ANO"))</f>
        <v>10</v>
      </c>
      <c r="S50" s="65">
        <f>IF(IFERROR(GETPIVOTDATA("Registrační číslo projektu",[1]KHspoj909s!$A$3,"strategie MAS",A50,"Kód a název stavu2","PP30+")+GETPIVOTDATA("Registrační číslo projektu",[1]KHspoj909s!$A$3,"strategie MAS",A50,"Kód a název stavu2","PP27+")+GETPIVOTDATA("Registrační číslo projektu",[1]KHspoj909s!$A$3,"strategie MAS",A50,"Kód a název stavu2","PP41+"),"")=0,"",IFERROR(GETPIVOTDATA("Registrační číslo projektu",[1]KHspoj909s!$A$3,"strategie MAS",A50,"Kód a název stavu2","PP30+")+GETPIVOTDATA("Registrační číslo projektu",[1]KHspoj909s!$A$3,"strategie MAS",A50,"Kód a název stavu2","PP27+")+GETPIVOTDATA("Registrační číslo projektu",[1]KHspoj909s!$A$3,"strategie MAS",A50,"Kód a název stavu2","PP41+"),""))</f>
        <v>7</v>
      </c>
      <c r="T50" s="65">
        <f>IF(IFERROR(GETPIVOTDATA("Registrační číslo projektu",[1]KHspoj909s!$A$3,"strategie MAS",A50,"Kód a název stavu2","PP30+")+GETPIVOTDATA("Registrační číslo projektu",[1]KHspoj909s!$A$3,"strategie MAS",A50,"Kód a název stavu2","PP41+"),"")=0,"",IFERROR(GETPIVOTDATA("Registrační číslo projektu",[1]KHspoj909s!$A$3,"strategie MAS",A50,"Kód a název stavu2","PP30+")+GETPIVOTDATA("Registrační číslo projektu",[1]KHspoj909s!$A$3,"strategie MAS",A50,"Kód a název stavu2","PP41+"),""))</f>
        <v>7</v>
      </c>
      <c r="U50" s="65">
        <f>IF(IFERROR(GETPIVOTDATA("Registrační číslo projektu",[1]KHspoj909s!$A$3,"strategie MAS",A50,"Kód a název stavu2","PP41+"),"")=0,"",IFERROR(GETPIVOTDATA("Registrační číslo projektu",[1]KHspoj909s!$A$3,"strategie MAS",A50,"Kód a název stavu2","PP41+"),""))</f>
        <v>6</v>
      </c>
      <c r="V50" s="68">
        <f>IFERROR(VLOOKUP(A50,[1]M975!$A$5:$B$184,2,0),0)/1000</f>
        <v>11164.17319</v>
      </c>
    </row>
    <row r="51" spans="1:22" x14ac:dyDescent="0.25">
      <c r="A51" s="61" t="s">
        <v>134</v>
      </c>
      <c r="B51" s="62" t="s">
        <v>135</v>
      </c>
      <c r="C51" s="63" t="s">
        <v>93</v>
      </c>
      <c r="D51" s="64" t="s">
        <v>35</v>
      </c>
      <c r="E51" s="64" t="s">
        <v>35</v>
      </c>
      <c r="F51" s="73" t="s">
        <v>35</v>
      </c>
      <c r="G51" s="65">
        <f>IF(SUM(COUNTIFS([1]!HH902HH[číslo IN],'Stav administrace CLLD v IROP'!A51,[1]!HH902HH[[Kód stavu výzvy ]],{"S42";"S5";"S6";"S7";"S8";"S9"}))=0,"",SUM(COUNTIFS([1]!HH902HH[číslo IN],'Stav administrace CLLD v IROP'!A51,[1]!HH902HH[[Kód stavu výzvy ]],{"S42";"S5";"S6";"S7";"S8";"S9"})))</f>
        <v>6</v>
      </c>
      <c r="H51" s="65">
        <f>IF(SUM(COUNTIFS([1]!HH902HH[číslo IN],'Stav administrace CLLD v IROP'!A51,[1]!HH902HH[[Kód stavu výzvy ]],{"S8";"S9"}))=0,"",SUM(COUNTIFS([1]!HH902HH[číslo IN],'Stav administrace CLLD v IROP'!A51,[1]!HH902HH[[Kód stavu výzvy ]],{"S8";"S9"})))</f>
        <v>5</v>
      </c>
      <c r="I51" s="57" t="str">
        <f>IF(IF(IFERROR(VLOOKUP(CONCATENATE($A51,"-",I$6,"-1-0"),'[1]KTAdO CRR'!$A$4:$D$1000,4,0),"")="",IFERROR(VLOOKUP(CONCATENATE($A51,"-",I$6),[1]!Data[[#All],[MASkod]:[Stav KL (se zjištěním/ bez zjištění)]],11,0),""),"zahájeno")=0,"",IF(IFERROR(VLOOKUP(CONCATENATE($A51,"-",I$6,"-1-0"),'[1]KTAdO CRR'!$A$4:$D$1000,4,0),"")="",IFERROR(VLOOKUP(CONCATENATE($A51,"-",I$6),[1]!Data[[#All],[MASkod]:[Stav KL (se zjištěním/ bez zjištění)]],11,0),""),"zahájeno"))</f>
        <v>zásadní zjištění</v>
      </c>
      <c r="J51" s="58">
        <f>IF(I51="zahájeno",IFERROR(VLOOKUP(CONCATENATE($A51,"-",I$6,"-1-0"),'[1]KTAdO CRR'!$A$4:$D$1000,4,0),""),IF(I51="","",IFERROR(VLOOKUP(CONCATENATE($A51,"-",I$6),[1]!Data[[#All],[MASkod]:[Stav KL (se zjištěním/ bez zjištění)]],4,0),"")))</f>
        <v>1</v>
      </c>
      <c r="K51" s="66" t="str">
        <f>IF(I51="","",IF(IFERROR(VLOOKUP(CONCATENATE($A51,"-",I$6),[1]!Data[[#All],[MASkod]:[JMPRO]],26,0),"")=0,"ANO",IFERROR(UPPER(LEFT(VLOOKUP(CONCATENATE($A51,"-",I$6),[1]!Data[[#All],[MASkod]:[JMPRO]],26,0),3)),"")))</f>
        <v>NE</v>
      </c>
      <c r="L51" s="57" t="str">
        <f>IF(IF(IFERROR(VLOOKUP(CONCATENATE($A51,"-",L$6,"-1-0"),'[1]KTAdO CRR'!$A$4:$D$1000,4,0),"")="",IFERROR(VLOOKUP(CONCATENATE($A51,"-",L$6),[1]!Data[[#All],[MASkod]:[Stav KL (se zjištěním/ bez zjištění)]],11,0),""),"zahájeno")=0,"zahájheno",IF(IFERROR(VLOOKUP(CONCATENATE($A51,"-",L$6,"-1-0"),'[1]KTAdO CRR'!$A$4:$D$1000,4,0),"")="",IFERROR(VLOOKUP(CONCATENATE($A51,"-",L$6),[1]!Data[[#All],[MASkod]:[Stav KL (se zjištěním/ bez zjištění)]],11,0),""),"zahájeno"))</f>
        <v/>
      </c>
      <c r="M51" s="58" t="str">
        <f>IF(L51="zahájeno",IFERROR(VLOOKUP(CONCATENATE($A51,"-",L$6,"-1-0"),'[1]KTAdO CRR'!$A$4:$D$1000,4,0),""),IF(L51="","",IFERROR(VLOOKUP(CONCATENATE($A51,"-",L$6),[1]!Data[[#All],[MASkod]:[Stav KL (se zjištěním/ bez zjištění)]],4,0),"")))</f>
        <v/>
      </c>
      <c r="N51" s="66" t="str">
        <f>IF(L51="","",IF(IFERROR(VLOOKUP(CONCATENATE($A51,"-",L$6),[1]!Data[[#All],[MASkod]:[JMPRO]],26,0),"")=0,"ANO",IFERROR(UPPER(LEFT(VLOOKUP(CONCATENATE($A51,"-",L$6),[1]!Data[[#All],[MASkod]:[JMPRO]],26,0),3)),"")))</f>
        <v/>
      </c>
      <c r="O51" s="67">
        <f>IF(AND(I51="zásadní zjištění",K51="NE"),COUNTIFS('[1]AdO CRR'!D:D,'Stav administrace CLLD v IROP'!A51,'[1]AdO CRR'!A:A,'Stav administrace CLLD v IROP'!J51),IF(AND(L51="zásadní zjištění",N51="NE"),COUNTIFS('[1]AdO CRR'!D:D,'Stav administrace CLLD v IROP'!A51,'[1]AdO CRR'!A:A,'Stav administrace CLLD v IROP'!M51),""))</f>
        <v>2</v>
      </c>
      <c r="P51" s="67">
        <f>IF(AND(I51="zásadní zjištění",K51="NE"),COUNTIFS('[1]AdO CRR'!D:D,'Stav administrace CLLD v IROP'!A51,'[1]AdO CRR'!A:A,'Stav administrace CLLD v IROP'!J51,'[1]AdO CRR'!Q:Q,"ANO"),IF(AND(L51="zásadní zjištění",N51="NE"),COUNTIFS('[1]AdO CRR'!D:D,'Stav administrace CLLD v IROP'!A51,'[1]AdO CRR'!A:A,'Stav administrace CLLD v IROP'!M51,'[1]AdO CRR'!Q:Q,"ANO"),""))</f>
        <v>0</v>
      </c>
      <c r="Q51" s="71">
        <f>IF(COUNTIFS('[1]AdO CRR'!D:D,'Stav administrace CLLD v IROP'!A51)=0,"",COUNTIFS('[1]AdO CRR'!D:D,'Stav administrace CLLD v IROP'!A51))</f>
        <v>3</v>
      </c>
      <c r="R51" s="71">
        <f>IF(COUNTIFS('[1]AdO CRR'!D:D,'Stav administrace CLLD v IROP'!A51,'[1]AdO CRR'!Q:Q,"ANO")=0,"",COUNTIFS('[1]AdO CRR'!D:D,'Stav administrace CLLD v IROP'!A51,'[1]AdO CRR'!Q:Q,"ANO"))</f>
        <v>1</v>
      </c>
      <c r="S51" s="65" t="str">
        <f>IF(IFERROR(GETPIVOTDATA("Registrační číslo projektu",[1]KHspoj909s!$A$3,"strategie MAS",A51,"Kód a název stavu2","PP30+")+GETPIVOTDATA("Registrační číslo projektu",[1]KHspoj909s!$A$3,"strategie MAS",A51,"Kód a název stavu2","PP27+")+GETPIVOTDATA("Registrační číslo projektu",[1]KHspoj909s!$A$3,"strategie MAS",A51,"Kód a název stavu2","PP41+"),"")=0,"",IFERROR(GETPIVOTDATA("Registrační číslo projektu",[1]KHspoj909s!$A$3,"strategie MAS",A51,"Kód a název stavu2","PP30+")+GETPIVOTDATA("Registrační číslo projektu",[1]KHspoj909s!$A$3,"strategie MAS",A51,"Kód a název stavu2","PP27+")+GETPIVOTDATA("Registrační číslo projektu",[1]KHspoj909s!$A$3,"strategie MAS",A51,"Kód a název stavu2","PP41+"),""))</f>
        <v/>
      </c>
      <c r="T51" s="65" t="str">
        <f>IF(IFERROR(GETPIVOTDATA("Registrační číslo projektu",[1]KHspoj909s!$A$3,"strategie MAS",A51,"Kód a název stavu2","PP30+")+GETPIVOTDATA("Registrační číslo projektu",[1]KHspoj909s!$A$3,"strategie MAS",A51,"Kód a název stavu2","PP41+"),"")=0,"",IFERROR(GETPIVOTDATA("Registrační číslo projektu",[1]KHspoj909s!$A$3,"strategie MAS",A51,"Kód a název stavu2","PP30+")+GETPIVOTDATA("Registrační číslo projektu",[1]KHspoj909s!$A$3,"strategie MAS",A51,"Kód a název stavu2","PP41+"),""))</f>
        <v/>
      </c>
      <c r="U51" s="65" t="str">
        <f>IF(IFERROR(GETPIVOTDATA("Registrační číslo projektu",[1]KHspoj909s!$A$3,"strategie MAS",A51,"Kód a název stavu2","PP41+"),"")=0,"",IFERROR(GETPIVOTDATA("Registrační číslo projektu",[1]KHspoj909s!$A$3,"strategie MAS",A51,"Kód a název stavu2","PP41+"),""))</f>
        <v/>
      </c>
      <c r="V51" s="68">
        <f>IFERROR(VLOOKUP(A51,[1]M975!$A$5:$B$184,2,0),0)/1000</f>
        <v>0</v>
      </c>
    </row>
    <row r="52" spans="1:22" x14ac:dyDescent="0.25">
      <c r="A52" s="61" t="s">
        <v>136</v>
      </c>
      <c r="B52" s="62" t="s">
        <v>137</v>
      </c>
      <c r="C52" s="63" t="s">
        <v>51</v>
      </c>
      <c r="D52" s="64" t="s">
        <v>35</v>
      </c>
      <c r="E52" s="64" t="s">
        <v>35</v>
      </c>
      <c r="F52" s="73" t="s">
        <v>35</v>
      </c>
      <c r="G52" s="65">
        <f>IF(SUM(COUNTIFS([1]!HH902HH[číslo IN],'Stav administrace CLLD v IROP'!A52,[1]!HH902HH[[Kód stavu výzvy ]],{"S42";"S5";"S6";"S7";"S8";"S9"}))=0,"",SUM(COUNTIFS([1]!HH902HH[číslo IN],'Stav administrace CLLD v IROP'!A52,[1]!HH902HH[[Kód stavu výzvy ]],{"S42";"S5";"S6";"S7";"S8";"S9"})))</f>
        <v>7</v>
      </c>
      <c r="H52" s="65">
        <f>IF(SUM(COUNTIFS([1]!HH902HH[číslo IN],'Stav administrace CLLD v IROP'!A52,[1]!HH902HH[[Kód stavu výzvy ]],{"S8";"S9"}))=0,"",SUM(COUNTIFS([1]!HH902HH[číslo IN],'Stav administrace CLLD v IROP'!A52,[1]!HH902HH[[Kód stavu výzvy ]],{"S8";"S9"})))</f>
        <v>6</v>
      </c>
      <c r="I52" s="57" t="str">
        <f>IF(IF(IFERROR(VLOOKUP(CONCATENATE($A52,"-",I$6,"-1-0"),'[1]KTAdO CRR'!$A$4:$D$1000,4,0),"")="",IFERROR(VLOOKUP(CONCATENATE($A52,"-",I$6),[1]!Data[[#All],[MASkod]:[Stav KL (se zjištěním/ bez zjištění)]],11,0),""),"zahájeno")=0,"",IF(IFERROR(VLOOKUP(CONCATENATE($A52,"-",I$6,"-1-0"),'[1]KTAdO CRR'!$A$4:$D$1000,4,0),"")="",IFERROR(VLOOKUP(CONCATENATE($A52,"-",I$6),[1]!Data[[#All],[MASkod]:[Stav KL (se zjištěním/ bez zjištění)]],11,0),""),"zahájeno"))</f>
        <v/>
      </c>
      <c r="J52" s="58" t="str">
        <f>IF(I52="zahájeno",IFERROR(VLOOKUP(CONCATENATE($A52,"-",I$6,"-1-0"),'[1]KTAdO CRR'!$A$4:$D$1000,4,0),""),IF(I52="","",IFERROR(VLOOKUP(CONCATENATE($A52,"-",I$6),[1]!Data[[#All],[MASkod]:[Stav KL (se zjištěním/ bez zjištění)]],4,0),"")))</f>
        <v/>
      </c>
      <c r="K52" s="66" t="str">
        <f>IF(I52="","",IF(IFERROR(VLOOKUP(CONCATENATE($A52,"-",I$6),[1]!Data[[#All],[MASkod]:[JMPRO]],26,0),"")=0,"ANO",IFERROR(UPPER(LEFT(VLOOKUP(CONCATENATE($A52,"-",I$6),[1]!Data[[#All],[MASkod]:[JMPRO]],26,0),3)),"")))</f>
        <v/>
      </c>
      <c r="L52" s="57" t="str">
        <f>IF(IF(IFERROR(VLOOKUP(CONCATENATE($A52,"-",L$6,"-1-0"),'[1]KTAdO CRR'!$A$4:$D$1000,4,0),"")="",IFERROR(VLOOKUP(CONCATENATE($A52,"-",L$6),[1]!Data[[#All],[MASkod]:[Stav KL (se zjištěním/ bez zjištění)]],11,0),""),"zahájeno")=0,"zahájheno",IF(IFERROR(VLOOKUP(CONCATENATE($A52,"-",L$6,"-1-0"),'[1]KTAdO CRR'!$A$4:$D$1000,4,0),"")="",IFERROR(VLOOKUP(CONCATENATE($A52,"-",L$6),[1]!Data[[#All],[MASkod]:[Stav KL (se zjištěním/ bez zjištění)]],11,0),""),"zahájeno"))</f>
        <v/>
      </c>
      <c r="M52" s="58" t="str">
        <f>IF(L52="zahájeno",IFERROR(VLOOKUP(CONCATENATE($A52,"-",L$6,"-1-0"),'[1]KTAdO CRR'!$A$4:$D$1000,4,0),""),IF(L52="","",IFERROR(VLOOKUP(CONCATENATE($A52,"-",L$6),[1]!Data[[#All],[MASkod]:[Stav KL (se zjištěním/ bez zjištění)]],4,0),"")))</f>
        <v/>
      </c>
      <c r="N52" s="66" t="str">
        <f>IF(L52="","",IF(IFERROR(VLOOKUP(CONCATENATE($A52,"-",L$6),[1]!Data[[#All],[MASkod]:[JMPRO]],26,0),"")=0,"ANO",IFERROR(UPPER(LEFT(VLOOKUP(CONCATENATE($A52,"-",L$6),[1]!Data[[#All],[MASkod]:[JMPRO]],26,0),3)),"")))</f>
        <v/>
      </c>
      <c r="O52" s="67" t="str">
        <f>IF(AND(I52="zásadní zjištění",K52="NE"),COUNTIFS('[1]AdO CRR'!D:D,'Stav administrace CLLD v IROP'!A52,'[1]AdO CRR'!A:A,'Stav administrace CLLD v IROP'!J52),IF(AND(L52="zásadní zjištění",N52="NE"),COUNTIFS('[1]AdO CRR'!D:D,'Stav administrace CLLD v IROP'!A52,'[1]AdO CRR'!A:A,'Stav administrace CLLD v IROP'!M52),""))</f>
        <v/>
      </c>
      <c r="P52" s="67" t="str">
        <f>IF(AND(I52="zásadní zjištění",K52="NE"),COUNTIFS('[1]AdO CRR'!D:D,'Stav administrace CLLD v IROP'!A52,'[1]AdO CRR'!A:A,'Stav administrace CLLD v IROP'!J52,'[1]AdO CRR'!Q:Q,"ANO"),IF(AND(L52="zásadní zjištění",N52="NE"),COUNTIFS('[1]AdO CRR'!D:D,'Stav administrace CLLD v IROP'!A52,'[1]AdO CRR'!A:A,'Stav administrace CLLD v IROP'!M52,'[1]AdO CRR'!Q:Q,"ANO"),""))</f>
        <v/>
      </c>
      <c r="Q52" s="71">
        <f>IF(COUNTIFS('[1]AdO CRR'!D:D,'Stav administrace CLLD v IROP'!A52)=0,"",COUNTIFS('[1]AdO CRR'!D:D,'Stav administrace CLLD v IROP'!A52))</f>
        <v>7</v>
      </c>
      <c r="R52" s="71">
        <f>IF(COUNTIFS('[1]AdO CRR'!D:D,'Stav administrace CLLD v IROP'!A52,'[1]AdO CRR'!Q:Q,"ANO")=0,"",COUNTIFS('[1]AdO CRR'!D:D,'Stav administrace CLLD v IROP'!A52,'[1]AdO CRR'!Q:Q,"ANO"))</f>
        <v>7</v>
      </c>
      <c r="S52" s="65">
        <f>IF(IFERROR(GETPIVOTDATA("Registrační číslo projektu",[1]KHspoj909s!$A$3,"strategie MAS",A52,"Kód a název stavu2","PP30+")+GETPIVOTDATA("Registrační číslo projektu",[1]KHspoj909s!$A$3,"strategie MAS",A52,"Kód a název stavu2","PP27+")+GETPIVOTDATA("Registrační číslo projektu",[1]KHspoj909s!$A$3,"strategie MAS",A52,"Kód a název stavu2","PP41+"),"")=0,"",IFERROR(GETPIVOTDATA("Registrační číslo projektu",[1]KHspoj909s!$A$3,"strategie MAS",A52,"Kód a název stavu2","PP30+")+GETPIVOTDATA("Registrační číslo projektu",[1]KHspoj909s!$A$3,"strategie MAS",A52,"Kód a název stavu2","PP27+")+GETPIVOTDATA("Registrační číslo projektu",[1]KHspoj909s!$A$3,"strategie MAS",A52,"Kód a název stavu2","PP41+"),""))</f>
        <v>7</v>
      </c>
      <c r="T52" s="65">
        <f>IF(IFERROR(GETPIVOTDATA("Registrační číslo projektu",[1]KHspoj909s!$A$3,"strategie MAS",A52,"Kód a název stavu2","PP30+")+GETPIVOTDATA("Registrační číslo projektu",[1]KHspoj909s!$A$3,"strategie MAS",A52,"Kód a název stavu2","PP41+"),"")=0,"",IFERROR(GETPIVOTDATA("Registrační číslo projektu",[1]KHspoj909s!$A$3,"strategie MAS",A52,"Kód a název stavu2","PP30+")+GETPIVOTDATA("Registrační číslo projektu",[1]KHspoj909s!$A$3,"strategie MAS",A52,"Kód a název stavu2","PP41+"),""))</f>
        <v>7</v>
      </c>
      <c r="U52" s="65">
        <f>IF(IFERROR(GETPIVOTDATA("Registrační číslo projektu",[1]KHspoj909s!$A$3,"strategie MAS",A52,"Kód a název stavu2","PP41+"),"")=0,"",IFERROR(GETPIVOTDATA("Registrační číslo projektu",[1]KHspoj909s!$A$3,"strategie MAS",A52,"Kód a název stavu2","PP41+"),""))</f>
        <v>6</v>
      </c>
      <c r="V52" s="68">
        <f>IFERROR(VLOOKUP(A52,[1]M975!$A$5:$B$184,2,0),0)/1000</f>
        <v>8140.887569999999</v>
      </c>
    </row>
    <row r="53" spans="1:22" x14ac:dyDescent="0.25">
      <c r="A53" s="61" t="s">
        <v>138</v>
      </c>
      <c r="B53" s="62" t="s">
        <v>139</v>
      </c>
      <c r="C53" s="63" t="s">
        <v>48</v>
      </c>
      <c r="D53" s="64" t="s">
        <v>35</v>
      </c>
      <c r="E53" s="64" t="s">
        <v>35</v>
      </c>
      <c r="F53" s="73" t="s">
        <v>35</v>
      </c>
      <c r="G53" s="65">
        <f>IF(SUM(COUNTIFS([1]!HH902HH[číslo IN],'Stav administrace CLLD v IROP'!A53,[1]!HH902HH[[Kód stavu výzvy ]],{"S42";"S5";"S6";"S7";"S8";"S9"}))=0,"",SUM(COUNTIFS([1]!HH902HH[číslo IN],'Stav administrace CLLD v IROP'!A53,[1]!HH902HH[[Kód stavu výzvy ]],{"S42";"S5";"S6";"S7";"S8";"S9"})))</f>
        <v>11</v>
      </c>
      <c r="H53" s="65">
        <f>IF(SUM(COUNTIFS([1]!HH902HH[číslo IN],'Stav administrace CLLD v IROP'!A53,[1]!HH902HH[[Kód stavu výzvy ]],{"S8";"S9"}))=0,"",SUM(COUNTIFS([1]!HH902HH[číslo IN],'Stav administrace CLLD v IROP'!A53,[1]!HH902HH[[Kód stavu výzvy ]],{"S8";"S9"})))</f>
        <v>11</v>
      </c>
      <c r="I53" s="57" t="str">
        <f>IF(IF(IFERROR(VLOOKUP(CONCATENATE($A53,"-",I$6,"-1-0"),'[1]KTAdO CRR'!$A$4:$D$1000,4,0),"")="",IFERROR(VLOOKUP(CONCATENATE($A53,"-",I$6),[1]!Data[[#All],[MASkod]:[Stav KL (se zjištěním/ bez zjištění)]],11,0),""),"zahájeno")=0,"",IF(IFERROR(VLOOKUP(CONCATENATE($A53,"-",I$6,"-1-0"),'[1]KTAdO CRR'!$A$4:$D$1000,4,0),"")="",IFERROR(VLOOKUP(CONCATENATE($A53,"-",I$6),[1]!Data[[#All],[MASkod]:[Stav KL (se zjištěním/ bez zjištění)]],11,0),""),"zahájeno"))</f>
        <v>se zjištěním</v>
      </c>
      <c r="J53" s="58">
        <f>IF(I53="zahájeno",IFERROR(VLOOKUP(CONCATENATE($A53,"-",I$6,"-1-0"),'[1]KTAdO CRR'!$A$4:$D$1000,4,0),""),IF(I53="","",IFERROR(VLOOKUP(CONCATENATE($A53,"-",I$6),[1]!Data[[#All],[MASkod]:[Stav KL (se zjištěním/ bez zjištění)]],4,0),"")))</f>
        <v>8</v>
      </c>
      <c r="K53" s="66" t="str">
        <f>IF(I53="","",IF(IFERROR(VLOOKUP(CONCATENATE($A53,"-",I$6),[1]!Data[[#All],[MASkod]:[JMPRO]],26,0),"")=0,"ANO",IFERROR(UPPER(LEFT(VLOOKUP(CONCATENATE($A53,"-",I$6),[1]!Data[[#All],[MASkod]:[JMPRO]],26,0),3)),"")))</f>
        <v>ANO</v>
      </c>
      <c r="L53" s="57" t="str">
        <f>IF(IF(IFERROR(VLOOKUP(CONCATENATE($A53,"-",L$6,"-1-0"),'[1]KTAdO CRR'!$A$4:$D$1000,4,0),"")="",IFERROR(VLOOKUP(CONCATENATE($A53,"-",L$6),[1]!Data[[#All],[MASkod]:[Stav KL (se zjištěním/ bez zjištění)]],11,0),""),"zahájeno")=0,"zahájheno",IF(IFERROR(VLOOKUP(CONCATENATE($A53,"-",L$6,"-1-0"),'[1]KTAdO CRR'!$A$4:$D$1000,4,0),"")="",IFERROR(VLOOKUP(CONCATENATE($A53,"-",L$6),[1]!Data[[#All],[MASkod]:[Stav KL (se zjištěním/ bez zjištění)]],11,0),""),"zahájeno"))</f>
        <v/>
      </c>
      <c r="M53" s="58" t="str">
        <f>IF(L53="zahájeno",IFERROR(VLOOKUP(CONCATENATE($A53,"-",L$6,"-1-0"),'[1]KTAdO CRR'!$A$4:$D$1000,4,0),""),IF(L53="","",IFERROR(VLOOKUP(CONCATENATE($A53,"-",L$6),[1]!Data[[#All],[MASkod]:[Stav KL (se zjištěním/ bez zjištění)]],4,0),"")))</f>
        <v/>
      </c>
      <c r="N53" s="66" t="str">
        <f>IF(L53="","",IF(IFERROR(VLOOKUP(CONCATENATE($A53,"-",L$6),[1]!Data[[#All],[MASkod]:[JMPRO]],26,0),"")=0,"ANO",IFERROR(UPPER(LEFT(VLOOKUP(CONCATENATE($A53,"-",L$6),[1]!Data[[#All],[MASkod]:[JMPRO]],26,0),3)),"")))</f>
        <v/>
      </c>
      <c r="O53" s="67" t="str">
        <f>IF(AND(I53="zásadní zjištění",K53="NE"),COUNTIFS('[1]AdO CRR'!D:D,'Stav administrace CLLD v IROP'!A53,'[1]AdO CRR'!A:A,'Stav administrace CLLD v IROP'!J53),IF(AND(L53="zásadní zjištění",N53="NE"),COUNTIFS('[1]AdO CRR'!D:D,'Stav administrace CLLD v IROP'!A53,'[1]AdO CRR'!A:A,'Stav administrace CLLD v IROP'!M53),""))</f>
        <v/>
      </c>
      <c r="P53" s="67" t="str">
        <f>IF(AND(I53="zásadní zjištění",K53="NE"),COUNTIFS('[1]AdO CRR'!D:D,'Stav administrace CLLD v IROP'!A53,'[1]AdO CRR'!A:A,'Stav administrace CLLD v IROP'!J53,'[1]AdO CRR'!Q:Q,"ANO"),IF(AND(L53="zásadní zjištění",N53="NE"),COUNTIFS('[1]AdO CRR'!D:D,'Stav administrace CLLD v IROP'!A53,'[1]AdO CRR'!A:A,'Stav administrace CLLD v IROP'!M53,'[1]AdO CRR'!Q:Q,"ANO"),""))</f>
        <v/>
      </c>
      <c r="Q53" s="71">
        <f>IF(COUNTIFS('[1]AdO CRR'!D:D,'Stav administrace CLLD v IROP'!A53)=0,"",COUNTIFS('[1]AdO CRR'!D:D,'Stav administrace CLLD v IROP'!A53))</f>
        <v>12</v>
      </c>
      <c r="R53" s="71">
        <f>IF(COUNTIFS('[1]AdO CRR'!D:D,'Stav administrace CLLD v IROP'!A53,'[1]AdO CRR'!Q:Q,"ANO")=0,"",COUNTIFS('[1]AdO CRR'!D:D,'Stav administrace CLLD v IROP'!A53,'[1]AdO CRR'!Q:Q,"ANO"))</f>
        <v>11</v>
      </c>
      <c r="S53" s="65">
        <f>IF(IFERROR(GETPIVOTDATA("Registrační číslo projektu",[1]KHspoj909s!$A$3,"strategie MAS",A53,"Kód a název stavu2","PP30+")+GETPIVOTDATA("Registrační číslo projektu",[1]KHspoj909s!$A$3,"strategie MAS",A53,"Kód a název stavu2","PP27+")+GETPIVOTDATA("Registrační číslo projektu",[1]KHspoj909s!$A$3,"strategie MAS",A53,"Kód a název stavu2","PP41+"),"")=0,"",IFERROR(GETPIVOTDATA("Registrační číslo projektu",[1]KHspoj909s!$A$3,"strategie MAS",A53,"Kód a název stavu2","PP30+")+GETPIVOTDATA("Registrační číslo projektu",[1]KHspoj909s!$A$3,"strategie MAS",A53,"Kód a název stavu2","PP27+")+GETPIVOTDATA("Registrační číslo projektu",[1]KHspoj909s!$A$3,"strategie MAS",A53,"Kód a název stavu2","PP41+"),""))</f>
        <v>11</v>
      </c>
      <c r="T53" s="65">
        <f>IF(IFERROR(GETPIVOTDATA("Registrační číslo projektu",[1]KHspoj909s!$A$3,"strategie MAS",A53,"Kód a název stavu2","PP30+")+GETPIVOTDATA("Registrační číslo projektu",[1]KHspoj909s!$A$3,"strategie MAS",A53,"Kód a název stavu2","PP41+"),"")=0,"",IFERROR(GETPIVOTDATA("Registrační číslo projektu",[1]KHspoj909s!$A$3,"strategie MAS",A53,"Kód a název stavu2","PP30+")+GETPIVOTDATA("Registrační číslo projektu",[1]KHspoj909s!$A$3,"strategie MAS",A53,"Kód a název stavu2","PP41+"),""))</f>
        <v>9</v>
      </c>
      <c r="U53" s="65">
        <f>IF(IFERROR(GETPIVOTDATA("Registrační číslo projektu",[1]KHspoj909s!$A$3,"strategie MAS",A53,"Kód a název stavu2","PP41+"),"")=0,"",IFERROR(GETPIVOTDATA("Registrační číslo projektu",[1]KHspoj909s!$A$3,"strategie MAS",A53,"Kód a název stavu2","PP41+"),""))</f>
        <v>4</v>
      </c>
      <c r="V53" s="68">
        <f>IFERROR(VLOOKUP(A53,[1]M975!$A$5:$B$184,2,0),0)/1000</f>
        <v>5694.9428399999997</v>
      </c>
    </row>
    <row r="54" spans="1:22" x14ac:dyDescent="0.25">
      <c r="A54" s="61" t="s">
        <v>140</v>
      </c>
      <c r="B54" s="62" t="s">
        <v>141</v>
      </c>
      <c r="C54" s="70" t="s">
        <v>48</v>
      </c>
      <c r="D54" s="64" t="s">
        <v>35</v>
      </c>
      <c r="E54" s="64" t="s">
        <v>35</v>
      </c>
      <c r="F54" s="73" t="s">
        <v>35</v>
      </c>
      <c r="G54" s="65">
        <f>IF(SUM(COUNTIFS([1]!HH902HH[číslo IN],'Stav administrace CLLD v IROP'!A54,[1]!HH902HH[[Kód stavu výzvy ]],{"S42";"S5";"S6";"S7";"S8";"S9"}))=0,"",SUM(COUNTIFS([1]!HH902HH[číslo IN],'Stav administrace CLLD v IROP'!A54,[1]!HH902HH[[Kód stavu výzvy ]],{"S42";"S5";"S6";"S7";"S8";"S9"})))</f>
        <v>10</v>
      </c>
      <c r="H54" s="65">
        <f>IF(SUM(COUNTIFS([1]!HH902HH[číslo IN],'Stav administrace CLLD v IROP'!A54,[1]!HH902HH[[Kód stavu výzvy ]],{"S8";"S9"}))=0,"",SUM(COUNTIFS([1]!HH902HH[číslo IN],'Stav administrace CLLD v IROP'!A54,[1]!HH902HH[[Kód stavu výzvy ]],{"S8";"S9"})))</f>
        <v>10</v>
      </c>
      <c r="I54" s="57" t="str">
        <f>IF(IF(IFERROR(VLOOKUP(CONCATENATE($A54,"-",I$6,"-1-0"),'[1]KTAdO CRR'!$A$4:$D$1000,4,0),"")="",IFERROR(VLOOKUP(CONCATENATE($A54,"-",I$6),[1]!Data[[#All],[MASkod]:[Stav KL (se zjištěním/ bez zjištění)]],11,0),""),"zahájeno")=0,"",IF(IFERROR(VLOOKUP(CONCATENATE($A54,"-",I$6,"-1-0"),'[1]KTAdO CRR'!$A$4:$D$1000,4,0),"")="",IFERROR(VLOOKUP(CONCATENATE($A54,"-",I$6),[1]!Data[[#All],[MASkod]:[Stav KL (se zjištěním/ bez zjištění)]],11,0),""),"zahájeno"))</f>
        <v>bez zjištění</v>
      </c>
      <c r="J54" s="58">
        <f>IF(I54="zahájeno",IFERROR(VLOOKUP(CONCATENATE($A54,"-",I$6,"-1-0"),'[1]KTAdO CRR'!$A$4:$D$1000,4,0),""),IF(I54="","",IFERROR(VLOOKUP(CONCATENATE($A54,"-",I$6),[1]!Data[[#All],[MASkod]:[Stav KL (se zjištěním/ bez zjištění)]],4,0),"")))</f>
        <v>6</v>
      </c>
      <c r="K54" s="66" t="str">
        <f>IF(I54="","",IF(IFERROR(VLOOKUP(CONCATENATE($A54,"-",I$6),[1]!Data[[#All],[MASkod]:[JMPRO]],26,0),"")=0,"ANO",IFERROR(UPPER(LEFT(VLOOKUP(CONCATENATE($A54,"-",I$6),[1]!Data[[#All],[MASkod]:[JMPRO]],26,0),3)),"")))</f>
        <v>ANO</v>
      </c>
      <c r="L54" s="57" t="str">
        <f>IF(IF(IFERROR(VLOOKUP(CONCATENATE($A54,"-",L$6,"-1-0"),'[1]KTAdO CRR'!$A$4:$D$1000,4,0),"")="",IFERROR(VLOOKUP(CONCATENATE($A54,"-",L$6),[1]!Data[[#All],[MASkod]:[Stav KL (se zjištěním/ bez zjištění)]],11,0),""),"zahájeno")=0,"zahájheno",IF(IFERROR(VLOOKUP(CONCATENATE($A54,"-",L$6,"-1-0"),'[1]KTAdO CRR'!$A$4:$D$1000,4,0),"")="",IFERROR(VLOOKUP(CONCATENATE($A54,"-",L$6),[1]!Data[[#All],[MASkod]:[Stav KL (se zjištěním/ bez zjištění)]],11,0),""),"zahájeno"))</f>
        <v/>
      </c>
      <c r="M54" s="58" t="str">
        <f>IF(L54="zahájeno",IFERROR(VLOOKUP(CONCATENATE($A54,"-",L$6,"-1-0"),'[1]KTAdO CRR'!$A$4:$D$1000,4,0),""),IF(L54="","",IFERROR(VLOOKUP(CONCATENATE($A54,"-",L$6),[1]!Data[[#All],[MASkod]:[Stav KL (se zjištěním/ bez zjištění)]],4,0),"")))</f>
        <v/>
      </c>
      <c r="N54" s="66" t="str">
        <f>IF(L54="","",IF(IFERROR(VLOOKUP(CONCATENATE($A54,"-",L$6),[1]!Data[[#All],[MASkod]:[JMPRO]],26,0),"")=0,"ANO",IFERROR(UPPER(LEFT(VLOOKUP(CONCATENATE($A54,"-",L$6),[1]!Data[[#All],[MASkod]:[JMPRO]],26,0),3)),"")))</f>
        <v/>
      </c>
      <c r="O54" s="67" t="str">
        <f>IF(AND(I54="zásadní zjištění",K54="NE"),COUNTIFS('[1]AdO CRR'!D:D,'Stav administrace CLLD v IROP'!A54,'[1]AdO CRR'!A:A,'Stav administrace CLLD v IROP'!J54),IF(AND(L54="zásadní zjištění",N54="NE"),COUNTIFS('[1]AdO CRR'!D:D,'Stav administrace CLLD v IROP'!A54,'[1]AdO CRR'!A:A,'Stav administrace CLLD v IROP'!M54),""))</f>
        <v/>
      </c>
      <c r="P54" s="67" t="str">
        <f>IF(AND(I54="zásadní zjištění",K54="NE"),COUNTIFS('[1]AdO CRR'!D:D,'Stav administrace CLLD v IROP'!A54,'[1]AdO CRR'!A:A,'Stav administrace CLLD v IROP'!J54,'[1]AdO CRR'!Q:Q,"ANO"),IF(AND(L54="zásadní zjištění",N54="NE"),COUNTIFS('[1]AdO CRR'!D:D,'Stav administrace CLLD v IROP'!A54,'[1]AdO CRR'!A:A,'Stav administrace CLLD v IROP'!M54,'[1]AdO CRR'!Q:Q,"ANO"),""))</f>
        <v/>
      </c>
      <c r="Q54" s="71">
        <f>IF(COUNTIFS('[1]AdO CRR'!D:D,'Stav administrace CLLD v IROP'!A54)=0,"",COUNTIFS('[1]AdO CRR'!D:D,'Stav administrace CLLD v IROP'!A54))</f>
        <v>9</v>
      </c>
      <c r="R54" s="71">
        <f>IF(COUNTIFS('[1]AdO CRR'!D:D,'Stav administrace CLLD v IROP'!A54,'[1]AdO CRR'!Q:Q,"ANO")=0,"",COUNTIFS('[1]AdO CRR'!D:D,'Stav administrace CLLD v IROP'!A54,'[1]AdO CRR'!Q:Q,"ANO"))</f>
        <v>9</v>
      </c>
      <c r="S54" s="65">
        <f>IF(IFERROR(GETPIVOTDATA("Registrační číslo projektu",[1]KHspoj909s!$A$3,"strategie MAS",A54,"Kód a název stavu2","PP30+")+GETPIVOTDATA("Registrační číslo projektu",[1]KHspoj909s!$A$3,"strategie MAS",A54,"Kód a název stavu2","PP27+")+GETPIVOTDATA("Registrační číslo projektu",[1]KHspoj909s!$A$3,"strategie MAS",A54,"Kód a název stavu2","PP41+"),"")=0,"",IFERROR(GETPIVOTDATA("Registrační číslo projektu",[1]KHspoj909s!$A$3,"strategie MAS",A54,"Kód a název stavu2","PP30+")+GETPIVOTDATA("Registrační číslo projektu",[1]KHspoj909s!$A$3,"strategie MAS",A54,"Kód a název stavu2","PP27+")+GETPIVOTDATA("Registrační číslo projektu",[1]KHspoj909s!$A$3,"strategie MAS",A54,"Kód a název stavu2","PP41+"),""))</f>
        <v>9</v>
      </c>
      <c r="T54" s="65">
        <f>IF(IFERROR(GETPIVOTDATA("Registrační číslo projektu",[1]KHspoj909s!$A$3,"strategie MAS",A54,"Kód a název stavu2","PP30+")+GETPIVOTDATA("Registrační číslo projektu",[1]KHspoj909s!$A$3,"strategie MAS",A54,"Kód a název stavu2","PP41+"),"")=0,"",IFERROR(GETPIVOTDATA("Registrační číslo projektu",[1]KHspoj909s!$A$3,"strategie MAS",A54,"Kód a název stavu2","PP30+")+GETPIVOTDATA("Registrační číslo projektu",[1]KHspoj909s!$A$3,"strategie MAS",A54,"Kód a název stavu2","PP41+"),""))</f>
        <v>9</v>
      </c>
      <c r="U54" s="65">
        <f>IF(IFERROR(GETPIVOTDATA("Registrační číslo projektu",[1]KHspoj909s!$A$3,"strategie MAS",A54,"Kód a název stavu2","PP41+"),"")=0,"",IFERROR(GETPIVOTDATA("Registrační číslo projektu",[1]KHspoj909s!$A$3,"strategie MAS",A54,"Kód a název stavu2","PP41+"),""))</f>
        <v>3</v>
      </c>
      <c r="V54" s="68">
        <f>IFERROR(VLOOKUP(A54,[1]M975!$A$5:$B$184,2,0),0)/1000</f>
        <v>5433.8736500000005</v>
      </c>
    </row>
    <row r="55" spans="1:22" x14ac:dyDescent="0.25">
      <c r="A55" s="61" t="s">
        <v>142</v>
      </c>
      <c r="B55" s="62" t="s">
        <v>143</v>
      </c>
      <c r="C55" s="63" t="s">
        <v>74</v>
      </c>
      <c r="D55" s="64" t="s">
        <v>35</v>
      </c>
      <c r="E55" s="64" t="s">
        <v>35</v>
      </c>
      <c r="F55" s="73" t="s">
        <v>35</v>
      </c>
      <c r="G55" s="65">
        <f>IF(SUM(COUNTIFS([1]!HH902HH[číslo IN],'Stav administrace CLLD v IROP'!A55,[1]!HH902HH[[Kód stavu výzvy ]],{"S42";"S5";"S6";"S7";"S8";"S9"}))=0,"",SUM(COUNTIFS([1]!HH902HH[číslo IN],'Stav administrace CLLD v IROP'!A55,[1]!HH902HH[[Kód stavu výzvy ]],{"S42";"S5";"S6";"S7";"S8";"S9"})))</f>
        <v>3</v>
      </c>
      <c r="H55" s="65">
        <f>IF(SUM(COUNTIFS([1]!HH902HH[číslo IN],'Stav administrace CLLD v IROP'!A55,[1]!HH902HH[[Kód stavu výzvy ]],{"S8";"S9"}))=0,"",SUM(COUNTIFS([1]!HH902HH[číslo IN],'Stav administrace CLLD v IROP'!A55,[1]!HH902HH[[Kód stavu výzvy ]],{"S8";"S9"})))</f>
        <v>3</v>
      </c>
      <c r="I55" s="57" t="str">
        <f>IF(IF(IFERROR(VLOOKUP(CONCATENATE($A55,"-",I$6,"-1-0"),'[1]KTAdO CRR'!$A$4:$D$1000,4,0),"")="",IFERROR(VLOOKUP(CONCATENATE($A55,"-",I$6),[1]!Data[[#All],[MASkod]:[Stav KL (se zjištěním/ bez zjištění)]],11,0),""),"zahájeno")=0,"",IF(IFERROR(VLOOKUP(CONCATENATE($A55,"-",I$6,"-1-0"),'[1]KTAdO CRR'!$A$4:$D$1000,4,0),"")="",IFERROR(VLOOKUP(CONCATENATE($A55,"-",I$6),[1]!Data[[#All],[MASkod]:[Stav KL (se zjištěním/ bez zjištění)]],11,0),""),"zahájeno"))</f>
        <v>se zjištěním</v>
      </c>
      <c r="J55" s="58">
        <f>IF(I55="zahájeno",IFERROR(VLOOKUP(CONCATENATE($A55,"-",I$6,"-1-0"),'[1]KTAdO CRR'!$A$4:$D$1000,4,0),""),IF(I55="","",IFERROR(VLOOKUP(CONCATENATE($A55,"-",I$6),[1]!Data[[#All],[MASkod]:[Stav KL (se zjištěním/ bez zjištění)]],4,0),"")))</f>
        <v>3</v>
      </c>
      <c r="K55" s="66" t="str">
        <f>IF(I55="","",IF(IFERROR(VLOOKUP(CONCATENATE($A55,"-",I$6),[1]!Data[[#All],[MASkod]:[JMPRO]],26,0),"")=0,"ANO",IFERROR(UPPER(LEFT(VLOOKUP(CONCATENATE($A55,"-",I$6),[1]!Data[[#All],[MASkod]:[JMPRO]],26,0),3)),"")))</f>
        <v>ANO</v>
      </c>
      <c r="L55" s="57" t="str">
        <f>IF(IF(IFERROR(VLOOKUP(CONCATENATE($A55,"-",L$6,"-1-0"),'[1]KTAdO CRR'!$A$4:$D$1000,4,0),"")="",IFERROR(VLOOKUP(CONCATENATE($A55,"-",L$6),[1]!Data[[#All],[MASkod]:[Stav KL (se zjištěním/ bez zjištění)]],11,0),""),"zahájeno")=0,"zahájheno",IF(IFERROR(VLOOKUP(CONCATENATE($A55,"-",L$6,"-1-0"),'[1]KTAdO CRR'!$A$4:$D$1000,4,0),"")="",IFERROR(VLOOKUP(CONCATENATE($A55,"-",L$6),[1]!Data[[#All],[MASkod]:[Stav KL (se zjištěním/ bez zjištění)]],11,0),""),"zahájeno"))</f>
        <v/>
      </c>
      <c r="M55" s="58" t="str">
        <f>IF(L55="zahájeno",IFERROR(VLOOKUP(CONCATENATE($A55,"-",L$6,"-1-0"),'[1]KTAdO CRR'!$A$4:$D$1000,4,0),""),IF(L55="","",IFERROR(VLOOKUP(CONCATENATE($A55,"-",L$6),[1]!Data[[#All],[MASkod]:[Stav KL (se zjištěním/ bez zjištění)]],4,0),"")))</f>
        <v/>
      </c>
      <c r="N55" s="66" t="str">
        <f>IF(L55="","",IF(IFERROR(VLOOKUP(CONCATENATE($A55,"-",L$6),[1]!Data[[#All],[MASkod]:[JMPRO]],26,0),"")=0,"ANO",IFERROR(UPPER(LEFT(VLOOKUP(CONCATENATE($A55,"-",L$6),[1]!Data[[#All],[MASkod]:[JMPRO]],26,0),3)),"")))</f>
        <v/>
      </c>
      <c r="O55" s="67" t="str">
        <f>IF(AND(I55="zásadní zjištění",K55="NE"),COUNTIFS('[1]AdO CRR'!D:D,'Stav administrace CLLD v IROP'!A55,'[1]AdO CRR'!A:A,'Stav administrace CLLD v IROP'!J55),IF(AND(L55="zásadní zjištění",N55="NE"),COUNTIFS('[1]AdO CRR'!D:D,'Stav administrace CLLD v IROP'!A55,'[1]AdO CRR'!A:A,'Stav administrace CLLD v IROP'!M55),""))</f>
        <v/>
      </c>
      <c r="P55" s="67" t="str">
        <f>IF(AND(I55="zásadní zjištění",K55="NE"),COUNTIFS('[1]AdO CRR'!D:D,'Stav administrace CLLD v IROP'!A55,'[1]AdO CRR'!A:A,'Stav administrace CLLD v IROP'!J55,'[1]AdO CRR'!Q:Q,"ANO"),IF(AND(L55="zásadní zjištění",N55="NE"),COUNTIFS('[1]AdO CRR'!D:D,'Stav administrace CLLD v IROP'!A55,'[1]AdO CRR'!A:A,'Stav administrace CLLD v IROP'!M55,'[1]AdO CRR'!Q:Q,"ANO"),""))</f>
        <v/>
      </c>
      <c r="Q55" s="71">
        <f>IF(COUNTIFS('[1]AdO CRR'!D:D,'Stav administrace CLLD v IROP'!A55)=0,"",COUNTIFS('[1]AdO CRR'!D:D,'Stav administrace CLLD v IROP'!A55))</f>
        <v>11</v>
      </c>
      <c r="R55" s="71">
        <f>IF(COUNTIFS('[1]AdO CRR'!D:D,'Stav administrace CLLD v IROP'!A55,'[1]AdO CRR'!Q:Q,"ANO")=0,"",COUNTIFS('[1]AdO CRR'!D:D,'Stav administrace CLLD v IROP'!A55,'[1]AdO CRR'!Q:Q,"ANO"))</f>
        <v>9</v>
      </c>
      <c r="S55" s="65">
        <f>IF(IFERROR(GETPIVOTDATA("Registrační číslo projektu",[1]KHspoj909s!$A$3,"strategie MAS",A55,"Kód a název stavu2","PP30+")+GETPIVOTDATA("Registrační číslo projektu",[1]KHspoj909s!$A$3,"strategie MAS",A55,"Kód a název stavu2","PP27+")+GETPIVOTDATA("Registrační číslo projektu",[1]KHspoj909s!$A$3,"strategie MAS",A55,"Kód a název stavu2","PP41+"),"")=0,"",IFERROR(GETPIVOTDATA("Registrační číslo projektu",[1]KHspoj909s!$A$3,"strategie MAS",A55,"Kód a název stavu2","PP30+")+GETPIVOTDATA("Registrační číslo projektu",[1]KHspoj909s!$A$3,"strategie MAS",A55,"Kód a název stavu2","PP27+")+GETPIVOTDATA("Registrační číslo projektu",[1]KHspoj909s!$A$3,"strategie MAS",A55,"Kód a název stavu2","PP41+"),""))</f>
        <v>6</v>
      </c>
      <c r="T55" s="65">
        <f>IF(IFERROR(GETPIVOTDATA("Registrační číslo projektu",[1]KHspoj909s!$A$3,"strategie MAS",A55,"Kód a název stavu2","PP30+")+GETPIVOTDATA("Registrační číslo projektu",[1]KHspoj909s!$A$3,"strategie MAS",A55,"Kód a název stavu2","PP41+"),"")=0,"",IFERROR(GETPIVOTDATA("Registrační číslo projektu",[1]KHspoj909s!$A$3,"strategie MAS",A55,"Kód a název stavu2","PP30+")+GETPIVOTDATA("Registrační číslo projektu",[1]KHspoj909s!$A$3,"strategie MAS",A55,"Kód a název stavu2","PP41+"),""))</f>
        <v>5</v>
      </c>
      <c r="U55" s="65" t="str">
        <f>IF(IFERROR(GETPIVOTDATA("Registrační číslo projektu",[1]KHspoj909s!$A$3,"strategie MAS",A55,"Kód a název stavu2","PP41+"),"")=0,"",IFERROR(GETPIVOTDATA("Registrační číslo projektu",[1]KHspoj909s!$A$3,"strategie MAS",A55,"Kód a název stavu2","PP41+"),""))</f>
        <v/>
      </c>
      <c r="V55" s="68">
        <f>IFERROR(VLOOKUP(A55,[1]M975!$A$5:$B$184,2,0),0)/1000</f>
        <v>0</v>
      </c>
    </row>
    <row r="56" spans="1:22" x14ac:dyDescent="0.25">
      <c r="A56" s="61" t="s">
        <v>144</v>
      </c>
      <c r="B56" s="62" t="s">
        <v>145</v>
      </c>
      <c r="C56" s="63" t="s">
        <v>34</v>
      </c>
      <c r="D56" s="64" t="s">
        <v>35</v>
      </c>
      <c r="E56" s="64" t="s">
        <v>35</v>
      </c>
      <c r="F56" s="73" t="s">
        <v>35</v>
      </c>
      <c r="G56" s="65">
        <f>IF(SUM(COUNTIFS([1]!HH902HH[číslo IN],'Stav administrace CLLD v IROP'!A56,[1]!HH902HH[[Kód stavu výzvy ]],{"S42";"S5";"S6";"S7";"S8";"S9"}))=0,"",SUM(COUNTIFS([1]!HH902HH[číslo IN],'Stav administrace CLLD v IROP'!A56,[1]!HH902HH[[Kód stavu výzvy ]],{"S42";"S5";"S6";"S7";"S8";"S9"})))</f>
        <v>4</v>
      </c>
      <c r="H56" s="65">
        <f>IF(SUM(COUNTIFS([1]!HH902HH[číslo IN],'Stav administrace CLLD v IROP'!A56,[1]!HH902HH[[Kód stavu výzvy ]],{"S8";"S9"}))=0,"",SUM(COUNTIFS([1]!HH902HH[číslo IN],'Stav administrace CLLD v IROP'!A56,[1]!HH902HH[[Kód stavu výzvy ]],{"S8";"S9"})))</f>
        <v>4</v>
      </c>
      <c r="I56" s="57" t="str">
        <f>IF(IF(IFERROR(VLOOKUP(CONCATENATE($A56,"-",I$6,"-1-0"),'[1]KTAdO CRR'!$A$4:$D$1000,4,0),"")="",IFERROR(VLOOKUP(CONCATENATE($A56,"-",I$6),[1]!Data[[#All],[MASkod]:[Stav KL (se zjištěním/ bez zjištění)]],11,0),""),"zahájeno")=0,"",IF(IFERROR(VLOOKUP(CONCATENATE($A56,"-",I$6,"-1-0"),'[1]KTAdO CRR'!$A$4:$D$1000,4,0),"")="",IFERROR(VLOOKUP(CONCATENATE($A56,"-",I$6),[1]!Data[[#All],[MASkod]:[Stav KL (se zjištěním/ bez zjištění)]],11,0),""),"zahájeno"))</f>
        <v>se zjištěním</v>
      </c>
      <c r="J56" s="58">
        <f>IF(I56="zahájeno",IFERROR(VLOOKUP(CONCATENATE($A56,"-",I$6,"-1-0"),'[1]KTAdO CRR'!$A$4:$D$1000,4,0),""),IF(I56="","",IFERROR(VLOOKUP(CONCATENATE($A56,"-",I$6),[1]!Data[[#All],[MASkod]:[Stav KL (se zjištěním/ bez zjištění)]],4,0),"")))</f>
        <v>4</v>
      </c>
      <c r="K56" s="66" t="str">
        <f>IF(I56="","",IF(IFERROR(VLOOKUP(CONCATENATE($A56,"-",I$6),[1]!Data[[#All],[MASkod]:[JMPRO]],26,0),"")=0,"ANO",IFERROR(UPPER(LEFT(VLOOKUP(CONCATENATE($A56,"-",I$6),[1]!Data[[#All],[MASkod]:[JMPRO]],26,0),3)),"")))</f>
        <v>ANO</v>
      </c>
      <c r="L56" s="57" t="str">
        <f>IF(IF(IFERROR(VLOOKUP(CONCATENATE($A56,"-",L$6,"-1-0"),'[1]KTAdO CRR'!$A$4:$D$1000,4,0),"")="",IFERROR(VLOOKUP(CONCATENATE($A56,"-",L$6),[1]!Data[[#All],[MASkod]:[Stav KL (se zjištěním/ bez zjištění)]],11,0),""),"zahájeno")=0,"zahájheno",IF(IFERROR(VLOOKUP(CONCATENATE($A56,"-",L$6,"-1-0"),'[1]KTAdO CRR'!$A$4:$D$1000,4,0),"")="",IFERROR(VLOOKUP(CONCATENATE($A56,"-",L$6),[1]!Data[[#All],[MASkod]:[Stav KL (se zjištěním/ bez zjištění)]],11,0),""),"zahájeno"))</f>
        <v/>
      </c>
      <c r="M56" s="58" t="str">
        <f>IF(L56="zahájeno",IFERROR(VLOOKUP(CONCATENATE($A56,"-",L$6,"-1-0"),'[1]KTAdO CRR'!$A$4:$D$1000,4,0),""),IF(L56="","",IFERROR(VLOOKUP(CONCATENATE($A56,"-",L$6),[1]!Data[[#All],[MASkod]:[Stav KL (se zjištěním/ bez zjištění)]],4,0),"")))</f>
        <v/>
      </c>
      <c r="N56" s="66" t="str">
        <f>IF(L56="","",IF(IFERROR(VLOOKUP(CONCATENATE($A56,"-",L$6),[1]!Data[[#All],[MASkod]:[JMPRO]],26,0),"")=0,"ANO",IFERROR(UPPER(LEFT(VLOOKUP(CONCATENATE($A56,"-",L$6),[1]!Data[[#All],[MASkod]:[JMPRO]],26,0),3)),"")))</f>
        <v/>
      </c>
      <c r="O56" s="67" t="str">
        <f>IF(AND(I56="zásadní zjištění",K56="NE"),COUNTIFS('[1]AdO CRR'!D:D,'Stav administrace CLLD v IROP'!A56,'[1]AdO CRR'!A:A,'Stav administrace CLLD v IROP'!J56),IF(AND(L56="zásadní zjištění",N56="NE"),COUNTIFS('[1]AdO CRR'!D:D,'Stav administrace CLLD v IROP'!A56,'[1]AdO CRR'!A:A,'Stav administrace CLLD v IROP'!M56),""))</f>
        <v/>
      </c>
      <c r="P56" s="67" t="str">
        <f>IF(AND(I56="zásadní zjištění",K56="NE"),COUNTIFS('[1]AdO CRR'!D:D,'Stav administrace CLLD v IROP'!A56,'[1]AdO CRR'!A:A,'Stav administrace CLLD v IROP'!J56,'[1]AdO CRR'!Q:Q,"ANO"),IF(AND(L56="zásadní zjištění",N56="NE"),COUNTIFS('[1]AdO CRR'!D:D,'Stav administrace CLLD v IROP'!A56,'[1]AdO CRR'!A:A,'Stav administrace CLLD v IROP'!M56,'[1]AdO CRR'!Q:Q,"ANO"),""))</f>
        <v/>
      </c>
      <c r="Q56" s="71">
        <f>IF(COUNTIFS('[1]AdO CRR'!D:D,'Stav administrace CLLD v IROP'!A56)=0,"",COUNTIFS('[1]AdO CRR'!D:D,'Stav administrace CLLD v IROP'!A56))</f>
        <v>7</v>
      </c>
      <c r="R56" s="71">
        <f>IF(COUNTIFS('[1]AdO CRR'!D:D,'Stav administrace CLLD v IROP'!A56,'[1]AdO CRR'!Q:Q,"ANO")=0,"",COUNTIFS('[1]AdO CRR'!D:D,'Stav administrace CLLD v IROP'!A56,'[1]AdO CRR'!Q:Q,"ANO"))</f>
        <v>3</v>
      </c>
      <c r="S56" s="65">
        <f>IF(IFERROR(GETPIVOTDATA("Registrační číslo projektu",[1]KHspoj909s!$A$3,"strategie MAS",A56,"Kód a název stavu2","PP30+")+GETPIVOTDATA("Registrační číslo projektu",[1]KHspoj909s!$A$3,"strategie MAS",A56,"Kód a název stavu2","PP27+")+GETPIVOTDATA("Registrační číslo projektu",[1]KHspoj909s!$A$3,"strategie MAS",A56,"Kód a název stavu2","PP41+"),"")=0,"",IFERROR(GETPIVOTDATA("Registrační číslo projektu",[1]KHspoj909s!$A$3,"strategie MAS",A56,"Kód a název stavu2","PP30+")+GETPIVOTDATA("Registrační číslo projektu",[1]KHspoj909s!$A$3,"strategie MAS",A56,"Kód a název stavu2","PP27+")+GETPIVOTDATA("Registrační číslo projektu",[1]KHspoj909s!$A$3,"strategie MAS",A56,"Kód a název stavu2","PP41+"),""))</f>
        <v>3</v>
      </c>
      <c r="T56" s="65">
        <f>IF(IFERROR(GETPIVOTDATA("Registrační číslo projektu",[1]KHspoj909s!$A$3,"strategie MAS",A56,"Kód a název stavu2","PP30+")+GETPIVOTDATA("Registrační číslo projektu",[1]KHspoj909s!$A$3,"strategie MAS",A56,"Kód a název stavu2","PP41+"),"")=0,"",IFERROR(GETPIVOTDATA("Registrační číslo projektu",[1]KHspoj909s!$A$3,"strategie MAS",A56,"Kód a název stavu2","PP30+")+GETPIVOTDATA("Registrační číslo projektu",[1]KHspoj909s!$A$3,"strategie MAS",A56,"Kód a název stavu2","PP41+"),""))</f>
        <v>2</v>
      </c>
      <c r="U56" s="65">
        <f>IF(IFERROR(GETPIVOTDATA("Registrační číslo projektu",[1]KHspoj909s!$A$3,"strategie MAS",A56,"Kód a název stavu2","PP41+"),"")=0,"",IFERROR(GETPIVOTDATA("Registrační číslo projektu",[1]KHspoj909s!$A$3,"strategie MAS",A56,"Kód a název stavu2","PP41+"),""))</f>
        <v>1</v>
      </c>
      <c r="V56" s="68">
        <f>IFERROR(VLOOKUP(A56,[1]M975!$A$5:$B$184,2,0),0)/1000</f>
        <v>3797.4266000000002</v>
      </c>
    </row>
    <row r="57" spans="1:22" x14ac:dyDescent="0.25">
      <c r="A57" s="61" t="s">
        <v>146</v>
      </c>
      <c r="B57" s="62" t="s">
        <v>147</v>
      </c>
      <c r="C57" s="63" t="s">
        <v>48</v>
      </c>
      <c r="D57" s="64" t="s">
        <v>35</v>
      </c>
      <c r="E57" s="64" t="s">
        <v>35</v>
      </c>
      <c r="F57" s="73" t="s">
        <v>35</v>
      </c>
      <c r="G57" s="65">
        <f>IF(SUM(COUNTIFS([1]!HH902HH[číslo IN],'Stav administrace CLLD v IROP'!A57,[1]!HH902HH[[Kód stavu výzvy ]],{"S42";"S5";"S6";"S7";"S8";"S9"}))=0,"",SUM(COUNTIFS([1]!HH902HH[číslo IN],'Stav administrace CLLD v IROP'!A57,[1]!HH902HH[[Kód stavu výzvy ]],{"S42";"S5";"S6";"S7";"S8";"S9"})))</f>
        <v>10</v>
      </c>
      <c r="H57" s="65">
        <f>IF(SUM(COUNTIFS([1]!HH902HH[číslo IN],'Stav administrace CLLD v IROP'!A57,[1]!HH902HH[[Kód stavu výzvy ]],{"S8";"S9"}))=0,"",SUM(COUNTIFS([1]!HH902HH[číslo IN],'Stav administrace CLLD v IROP'!A57,[1]!HH902HH[[Kód stavu výzvy ]],{"S8";"S9"})))</f>
        <v>10</v>
      </c>
      <c r="I57" s="57" t="str">
        <f>IF(IF(IFERROR(VLOOKUP(CONCATENATE($A57,"-",I$6,"-1-0"),'[1]KTAdO CRR'!$A$4:$D$1000,4,0),"")="",IFERROR(VLOOKUP(CONCATENATE($A57,"-",I$6),[1]!Data[[#All],[MASkod]:[Stav KL (se zjištěním/ bez zjištění)]],11,0),""),"zahájeno")=0,"",IF(IFERROR(VLOOKUP(CONCATENATE($A57,"-",I$6,"-1-0"),'[1]KTAdO CRR'!$A$4:$D$1000,4,0),"")="",IFERROR(VLOOKUP(CONCATENATE($A57,"-",I$6),[1]!Data[[#All],[MASkod]:[Stav KL (se zjištěním/ bez zjištění)]],11,0),""),"zahájeno"))</f>
        <v/>
      </c>
      <c r="J57" s="58" t="str">
        <f>IF(I57="zahájeno",IFERROR(VLOOKUP(CONCATENATE($A57,"-",I$6,"-1-0"),'[1]KTAdO CRR'!$A$4:$D$1000,4,0),""),IF(I57="","",IFERROR(VLOOKUP(CONCATENATE($A57,"-",I$6),[1]!Data[[#All],[MASkod]:[Stav KL (se zjištěním/ bez zjištění)]],4,0),"")))</f>
        <v/>
      </c>
      <c r="K57" s="66" t="str">
        <f>IF(I57="","",IF(IFERROR(VLOOKUP(CONCATENATE($A57,"-",I$6),[1]!Data[[#All],[MASkod]:[JMPRO]],26,0),"")=0,"ANO",IFERROR(UPPER(LEFT(VLOOKUP(CONCATENATE($A57,"-",I$6),[1]!Data[[#All],[MASkod]:[JMPRO]],26,0),3)),"")))</f>
        <v/>
      </c>
      <c r="L57" s="57" t="str">
        <f>IF(IF(IFERROR(VLOOKUP(CONCATENATE($A57,"-",L$6,"-1-0"),'[1]KTAdO CRR'!$A$4:$D$1000,4,0),"")="",IFERROR(VLOOKUP(CONCATENATE($A57,"-",L$6),[1]!Data[[#All],[MASkod]:[Stav KL (se zjištěním/ bez zjištění)]],11,0),""),"zahájeno")=0,"zahájheno",IF(IFERROR(VLOOKUP(CONCATENATE($A57,"-",L$6,"-1-0"),'[1]KTAdO CRR'!$A$4:$D$1000,4,0),"")="",IFERROR(VLOOKUP(CONCATENATE($A57,"-",L$6),[1]!Data[[#All],[MASkod]:[Stav KL (se zjištěním/ bez zjištění)]],11,0),""),"zahájeno"))</f>
        <v/>
      </c>
      <c r="M57" s="58" t="str">
        <f>IF(L57="zahájeno",IFERROR(VLOOKUP(CONCATENATE($A57,"-",L$6,"-1-0"),'[1]KTAdO CRR'!$A$4:$D$1000,4,0),""),IF(L57="","",IFERROR(VLOOKUP(CONCATENATE($A57,"-",L$6),[1]!Data[[#All],[MASkod]:[Stav KL (se zjištěním/ bez zjištění)]],4,0),"")))</f>
        <v/>
      </c>
      <c r="N57" s="66" t="str">
        <f>IF(L57="","",IF(IFERROR(VLOOKUP(CONCATENATE($A57,"-",L$6),[1]!Data[[#All],[MASkod]:[JMPRO]],26,0),"")=0,"ANO",IFERROR(UPPER(LEFT(VLOOKUP(CONCATENATE($A57,"-",L$6),[1]!Data[[#All],[MASkod]:[JMPRO]],26,0),3)),"")))</f>
        <v/>
      </c>
      <c r="O57" s="67" t="str">
        <f>IF(AND(I57="zásadní zjištění",K57="NE"),COUNTIFS('[1]AdO CRR'!D:D,'Stav administrace CLLD v IROP'!A57,'[1]AdO CRR'!A:A,'Stav administrace CLLD v IROP'!J57),IF(AND(L57="zásadní zjištění",N57="NE"),COUNTIFS('[1]AdO CRR'!D:D,'Stav administrace CLLD v IROP'!A57,'[1]AdO CRR'!A:A,'Stav administrace CLLD v IROP'!M57),""))</f>
        <v/>
      </c>
      <c r="P57" s="67" t="str">
        <f>IF(AND(I57="zásadní zjištění",K57="NE"),COUNTIFS('[1]AdO CRR'!D:D,'Stav administrace CLLD v IROP'!A57,'[1]AdO CRR'!A:A,'Stav administrace CLLD v IROP'!J57,'[1]AdO CRR'!Q:Q,"ANO"),IF(AND(L57="zásadní zjištění",N57="NE"),COUNTIFS('[1]AdO CRR'!D:D,'Stav administrace CLLD v IROP'!A57,'[1]AdO CRR'!A:A,'Stav administrace CLLD v IROP'!M57,'[1]AdO CRR'!Q:Q,"ANO"),""))</f>
        <v/>
      </c>
      <c r="Q57" s="71">
        <f>IF(COUNTIFS('[1]AdO CRR'!D:D,'Stav administrace CLLD v IROP'!A57)=0,"",COUNTIFS('[1]AdO CRR'!D:D,'Stav administrace CLLD v IROP'!A57))</f>
        <v>2</v>
      </c>
      <c r="R57" s="71">
        <f>IF(COUNTIFS('[1]AdO CRR'!D:D,'Stav administrace CLLD v IROP'!A57,'[1]AdO CRR'!Q:Q,"ANO")=0,"",COUNTIFS('[1]AdO CRR'!D:D,'Stav administrace CLLD v IROP'!A57,'[1]AdO CRR'!Q:Q,"ANO"))</f>
        <v>2</v>
      </c>
      <c r="S57" s="65">
        <f>IF(IFERROR(GETPIVOTDATA("Registrační číslo projektu",[1]KHspoj909s!$A$3,"strategie MAS",A57,"Kód a název stavu2","PP30+")+GETPIVOTDATA("Registrační číslo projektu",[1]KHspoj909s!$A$3,"strategie MAS",A57,"Kód a název stavu2","PP27+")+GETPIVOTDATA("Registrační číslo projektu",[1]KHspoj909s!$A$3,"strategie MAS",A57,"Kód a název stavu2","PP41+"),"")=0,"",IFERROR(GETPIVOTDATA("Registrační číslo projektu",[1]KHspoj909s!$A$3,"strategie MAS",A57,"Kód a název stavu2","PP30+")+GETPIVOTDATA("Registrační číslo projektu",[1]KHspoj909s!$A$3,"strategie MAS",A57,"Kód a název stavu2","PP27+")+GETPIVOTDATA("Registrační číslo projektu",[1]KHspoj909s!$A$3,"strategie MAS",A57,"Kód a název stavu2","PP41+"),""))</f>
        <v>2</v>
      </c>
      <c r="T57" s="65">
        <f>IF(IFERROR(GETPIVOTDATA("Registrační číslo projektu",[1]KHspoj909s!$A$3,"strategie MAS",A57,"Kód a název stavu2","PP30+")+GETPIVOTDATA("Registrační číslo projektu",[1]KHspoj909s!$A$3,"strategie MAS",A57,"Kód a název stavu2","PP41+"),"")=0,"",IFERROR(GETPIVOTDATA("Registrační číslo projektu",[1]KHspoj909s!$A$3,"strategie MAS",A57,"Kód a název stavu2","PP30+")+GETPIVOTDATA("Registrační číslo projektu",[1]KHspoj909s!$A$3,"strategie MAS",A57,"Kód a název stavu2","PP41+"),""))</f>
        <v>2</v>
      </c>
      <c r="U57" s="65">
        <f>IF(IFERROR(GETPIVOTDATA("Registrační číslo projektu",[1]KHspoj909s!$A$3,"strategie MAS",A57,"Kód a název stavu2","PP41+"),"")=0,"",IFERROR(GETPIVOTDATA("Registrační číslo projektu",[1]KHspoj909s!$A$3,"strategie MAS",A57,"Kód a název stavu2","PP41+"),""))</f>
        <v>1</v>
      </c>
      <c r="V57" s="68">
        <f>IFERROR(VLOOKUP(A57,[1]M975!$A$5:$B$184,2,0),0)/1000</f>
        <v>1499.1</v>
      </c>
    </row>
    <row r="58" spans="1:22" x14ac:dyDescent="0.25">
      <c r="A58" s="61" t="s">
        <v>148</v>
      </c>
      <c r="B58" s="62" t="s">
        <v>149</v>
      </c>
      <c r="C58" s="63" t="s">
        <v>63</v>
      </c>
      <c r="D58" s="64" t="s">
        <v>35</v>
      </c>
      <c r="E58" s="64" t="s">
        <v>35</v>
      </c>
      <c r="F58" s="73" t="s">
        <v>35</v>
      </c>
      <c r="G58" s="65">
        <f>IF(SUM(COUNTIFS([1]!HH902HH[číslo IN],'Stav administrace CLLD v IROP'!A58,[1]!HH902HH[[Kód stavu výzvy ]],{"S42";"S5";"S6";"S7";"S8";"S9"}))=0,"",SUM(COUNTIFS([1]!HH902HH[číslo IN],'Stav administrace CLLD v IROP'!A58,[1]!HH902HH[[Kód stavu výzvy ]],{"S42";"S5";"S6";"S7";"S8";"S9"})))</f>
        <v>5</v>
      </c>
      <c r="H58" s="65">
        <f>IF(SUM(COUNTIFS([1]!HH902HH[číslo IN],'Stav administrace CLLD v IROP'!A58,[1]!HH902HH[[Kód stavu výzvy ]],{"S8";"S9"}))=0,"",SUM(COUNTIFS([1]!HH902HH[číslo IN],'Stav administrace CLLD v IROP'!A58,[1]!HH902HH[[Kód stavu výzvy ]],{"S8";"S9"})))</f>
        <v>5</v>
      </c>
      <c r="I58" s="57" t="str">
        <f>IF(IF(IFERROR(VLOOKUP(CONCATENATE($A58,"-",I$6,"-1-0"),'[1]KTAdO CRR'!$A$4:$D$1000,4,0),"")="",IFERROR(VLOOKUP(CONCATENATE($A58,"-",I$6),[1]!Data[[#All],[MASkod]:[Stav KL (se zjištěním/ bez zjištění)]],11,0),""),"zahájeno")=0,"",IF(IFERROR(VLOOKUP(CONCATENATE($A58,"-",I$6,"-1-0"),'[1]KTAdO CRR'!$A$4:$D$1000,4,0),"")="",IFERROR(VLOOKUP(CONCATENATE($A58,"-",I$6),[1]!Data[[#All],[MASkod]:[Stav KL (se zjištěním/ bez zjištění)]],11,0),""),"zahájeno"))</f>
        <v>zásadní zjištění</v>
      </c>
      <c r="J58" s="58">
        <f>IF(I58="zahájeno",IFERROR(VLOOKUP(CONCATENATE($A58,"-",I$6,"-1-0"),'[1]KTAdO CRR'!$A$4:$D$1000,4,0),""),IF(I58="","",IFERROR(VLOOKUP(CONCATENATE($A58,"-",I$6),[1]!Data[[#All],[MASkod]:[Stav KL (se zjištěním/ bez zjištění)]],4,0),"")))</f>
        <v>2</v>
      </c>
      <c r="K58" s="66" t="str">
        <f>IF(I58="","",IF(IFERROR(VLOOKUP(CONCATENATE($A58,"-",I$6),[1]!Data[[#All],[MASkod]:[JMPRO]],26,0),"")=0,"ANO",IFERROR(UPPER(LEFT(VLOOKUP(CONCATENATE($A58,"-",I$6),[1]!Data[[#All],[MASkod]:[JMPRO]],26,0),3)),"")))</f>
        <v>ANO</v>
      </c>
      <c r="L58" s="57" t="str">
        <f>IF(IF(IFERROR(VLOOKUP(CONCATENATE($A58,"-",L$6,"-1-0"),'[1]KTAdO CRR'!$A$4:$D$1000,4,0),"")="",IFERROR(VLOOKUP(CONCATENATE($A58,"-",L$6),[1]!Data[[#All],[MASkod]:[Stav KL (se zjištěním/ bez zjištění)]],11,0),""),"zahájeno")=0,"zahájheno",IF(IFERROR(VLOOKUP(CONCATENATE($A58,"-",L$6,"-1-0"),'[1]KTAdO CRR'!$A$4:$D$1000,4,0),"")="",IFERROR(VLOOKUP(CONCATENATE($A58,"-",L$6),[1]!Data[[#All],[MASkod]:[Stav KL (se zjištěním/ bez zjištění)]],11,0),""),"zahájeno"))</f>
        <v/>
      </c>
      <c r="M58" s="58" t="str">
        <f>IF(L58="zahájeno",IFERROR(VLOOKUP(CONCATENATE($A58,"-",L$6,"-1-0"),'[1]KTAdO CRR'!$A$4:$D$1000,4,0),""),IF(L58="","",IFERROR(VLOOKUP(CONCATENATE($A58,"-",L$6),[1]!Data[[#All],[MASkod]:[Stav KL (se zjištěním/ bez zjištění)]],4,0),"")))</f>
        <v/>
      </c>
      <c r="N58" s="66" t="str">
        <f>IF(L58="","",IF(IFERROR(VLOOKUP(CONCATENATE($A58,"-",L$6),[1]!Data[[#All],[MASkod]:[JMPRO]],26,0),"")=0,"ANO",IFERROR(UPPER(LEFT(VLOOKUP(CONCATENATE($A58,"-",L$6),[1]!Data[[#All],[MASkod]:[JMPRO]],26,0),3)),"")))</f>
        <v/>
      </c>
      <c r="O58" s="67" t="str">
        <f>IF(AND(I58="zásadní zjištění",K58="NE"),COUNTIFS('[1]AdO CRR'!D:D,'Stav administrace CLLD v IROP'!A58,'[1]AdO CRR'!A:A,'Stav administrace CLLD v IROP'!J58),IF(AND(L58="zásadní zjištění",N58="NE"),COUNTIFS('[1]AdO CRR'!D:D,'Stav administrace CLLD v IROP'!A58,'[1]AdO CRR'!A:A,'Stav administrace CLLD v IROP'!M58),""))</f>
        <v/>
      </c>
      <c r="P58" s="67" t="str">
        <f>IF(AND(I58="zásadní zjištění",K58="NE"),COUNTIFS('[1]AdO CRR'!D:D,'Stav administrace CLLD v IROP'!A58,'[1]AdO CRR'!A:A,'Stav administrace CLLD v IROP'!J58,'[1]AdO CRR'!Q:Q,"ANO"),IF(AND(L58="zásadní zjištění",N58="NE"),COUNTIFS('[1]AdO CRR'!D:D,'Stav administrace CLLD v IROP'!A58,'[1]AdO CRR'!A:A,'Stav administrace CLLD v IROP'!M58,'[1]AdO CRR'!Q:Q,"ANO"),""))</f>
        <v/>
      </c>
      <c r="Q58" s="71">
        <f>IF(COUNTIFS('[1]AdO CRR'!D:D,'Stav administrace CLLD v IROP'!A58)=0,"",COUNTIFS('[1]AdO CRR'!D:D,'Stav administrace CLLD v IROP'!A58))</f>
        <v>7</v>
      </c>
      <c r="R58" s="71">
        <f>IF(COUNTIFS('[1]AdO CRR'!D:D,'Stav administrace CLLD v IROP'!A58,'[1]AdO CRR'!Q:Q,"ANO")=0,"",COUNTIFS('[1]AdO CRR'!D:D,'Stav administrace CLLD v IROP'!A58,'[1]AdO CRR'!Q:Q,"ANO"))</f>
        <v>3</v>
      </c>
      <c r="S58" s="65">
        <f>IF(IFERROR(GETPIVOTDATA("Registrační číslo projektu",[1]KHspoj909s!$A$3,"strategie MAS",A58,"Kód a název stavu2","PP30+")+GETPIVOTDATA("Registrační číslo projektu",[1]KHspoj909s!$A$3,"strategie MAS",A58,"Kód a název stavu2","PP27+")+GETPIVOTDATA("Registrační číslo projektu",[1]KHspoj909s!$A$3,"strategie MAS",A58,"Kód a název stavu2","PP41+"),"")=0,"",IFERROR(GETPIVOTDATA("Registrační číslo projektu",[1]KHspoj909s!$A$3,"strategie MAS",A58,"Kód a název stavu2","PP30+")+GETPIVOTDATA("Registrační číslo projektu",[1]KHspoj909s!$A$3,"strategie MAS",A58,"Kód a název stavu2","PP27+")+GETPIVOTDATA("Registrační číslo projektu",[1]KHspoj909s!$A$3,"strategie MAS",A58,"Kód a název stavu2","PP41+"),""))</f>
        <v>3</v>
      </c>
      <c r="T58" s="65">
        <f>IF(IFERROR(GETPIVOTDATA("Registrační číslo projektu",[1]KHspoj909s!$A$3,"strategie MAS",A58,"Kód a název stavu2","PP30+")+GETPIVOTDATA("Registrační číslo projektu",[1]KHspoj909s!$A$3,"strategie MAS",A58,"Kód a název stavu2","PP41+"),"")=0,"",IFERROR(GETPIVOTDATA("Registrační číslo projektu",[1]KHspoj909s!$A$3,"strategie MAS",A58,"Kód a název stavu2","PP30+")+GETPIVOTDATA("Registrační číslo projektu",[1]KHspoj909s!$A$3,"strategie MAS",A58,"Kód a název stavu2","PP41+"),""))</f>
        <v>3</v>
      </c>
      <c r="U58" s="65" t="str">
        <f>IF(IFERROR(GETPIVOTDATA("Registrační číslo projektu",[1]KHspoj909s!$A$3,"strategie MAS",A58,"Kód a název stavu2","PP41+"),"")=0,"",IFERROR(GETPIVOTDATA("Registrační číslo projektu",[1]KHspoj909s!$A$3,"strategie MAS",A58,"Kód a název stavu2","PP41+"),""))</f>
        <v/>
      </c>
      <c r="V58" s="68">
        <f>IFERROR(VLOOKUP(A58,[1]M975!$A$5:$B$184,2,0),0)/1000</f>
        <v>0</v>
      </c>
    </row>
    <row r="59" spans="1:22" x14ac:dyDescent="0.25">
      <c r="A59" s="61" t="s">
        <v>150</v>
      </c>
      <c r="B59" s="62" t="s">
        <v>151</v>
      </c>
      <c r="C59" s="63" t="s">
        <v>43</v>
      </c>
      <c r="D59" s="64" t="s">
        <v>35</v>
      </c>
      <c r="E59" s="64" t="s">
        <v>35</v>
      </c>
      <c r="F59" s="73" t="s">
        <v>35</v>
      </c>
      <c r="G59" s="65">
        <f>IF(SUM(COUNTIFS([1]!HH902HH[číslo IN],'Stav administrace CLLD v IROP'!A59,[1]!HH902HH[[Kód stavu výzvy ]],{"S42";"S5";"S6";"S7";"S8";"S9"}))=0,"",SUM(COUNTIFS([1]!HH902HH[číslo IN],'Stav administrace CLLD v IROP'!A59,[1]!HH902HH[[Kód stavu výzvy ]],{"S42";"S5";"S6";"S7";"S8";"S9"})))</f>
        <v>17</v>
      </c>
      <c r="H59" s="65">
        <f>IF(SUM(COUNTIFS([1]!HH902HH[číslo IN],'Stav administrace CLLD v IROP'!A59,[1]!HH902HH[[Kód stavu výzvy ]],{"S8";"S9"}))=0,"",SUM(COUNTIFS([1]!HH902HH[číslo IN],'Stav administrace CLLD v IROP'!A59,[1]!HH902HH[[Kód stavu výzvy ]],{"S8";"S9"})))</f>
        <v>12</v>
      </c>
      <c r="I59" s="57" t="str">
        <f>IF(IF(IFERROR(VLOOKUP(CONCATENATE($A59,"-",I$6,"-1-0"),'[1]KTAdO CRR'!$A$4:$D$1000,4,0),"")="",IFERROR(VLOOKUP(CONCATENATE($A59,"-",I$6),[1]!Data[[#All],[MASkod]:[Stav KL (se zjištěním/ bez zjištění)]],11,0),""),"zahájeno")=0,"",IF(IFERROR(VLOOKUP(CONCATENATE($A59,"-",I$6,"-1-0"),'[1]KTAdO CRR'!$A$4:$D$1000,4,0),"")="",IFERROR(VLOOKUP(CONCATENATE($A59,"-",I$6),[1]!Data[[#All],[MASkod]:[Stav KL (se zjištěním/ bez zjištění)]],11,0),""),"zahájeno"))</f>
        <v>se zjištěním</v>
      </c>
      <c r="J59" s="58">
        <f>IF(I59="zahájeno",IFERROR(VLOOKUP(CONCATENATE($A59,"-",I$6,"-1-0"),'[1]KTAdO CRR'!$A$4:$D$1000,4,0),""),IF(I59="","",IFERROR(VLOOKUP(CONCATENATE($A59,"-",I$6),[1]!Data[[#All],[MASkod]:[Stav KL (se zjištěním/ bez zjištění)]],4,0),"")))</f>
        <v>8</v>
      </c>
      <c r="K59" s="66" t="str">
        <f>IF(I59="","",IF(IFERROR(VLOOKUP(CONCATENATE($A59,"-",I$6),[1]!Data[[#All],[MASkod]:[JMPRO]],26,0),"")=0,"ANO",IFERROR(UPPER(LEFT(VLOOKUP(CONCATENATE($A59,"-",I$6),[1]!Data[[#All],[MASkod]:[JMPRO]],26,0),3)),"")))</f>
        <v>ANO</v>
      </c>
      <c r="L59" s="57" t="str">
        <f>IF(IF(IFERROR(VLOOKUP(CONCATENATE($A59,"-",L$6,"-1-0"),'[1]KTAdO CRR'!$A$4:$D$1000,4,0),"")="",IFERROR(VLOOKUP(CONCATENATE($A59,"-",L$6),[1]!Data[[#All],[MASkod]:[Stav KL (se zjištěním/ bez zjištění)]],11,0),""),"zahájeno")=0,"zahájheno",IF(IFERROR(VLOOKUP(CONCATENATE($A59,"-",L$6,"-1-0"),'[1]KTAdO CRR'!$A$4:$D$1000,4,0),"")="",IFERROR(VLOOKUP(CONCATENATE($A59,"-",L$6),[1]!Data[[#All],[MASkod]:[Stav KL (se zjištěním/ bez zjištění)]],11,0),""),"zahájeno"))</f>
        <v/>
      </c>
      <c r="M59" s="58" t="str">
        <f>IF(L59="zahájeno",IFERROR(VLOOKUP(CONCATENATE($A59,"-",L$6,"-1-0"),'[1]KTAdO CRR'!$A$4:$D$1000,4,0),""),IF(L59="","",IFERROR(VLOOKUP(CONCATENATE($A59,"-",L$6),[1]!Data[[#All],[MASkod]:[Stav KL (se zjištěním/ bez zjištění)]],4,0),"")))</f>
        <v/>
      </c>
      <c r="N59" s="66" t="str">
        <f>IF(L59="","",IF(IFERROR(VLOOKUP(CONCATENATE($A59,"-",L$6),[1]!Data[[#All],[MASkod]:[JMPRO]],26,0),"")=0,"ANO",IFERROR(UPPER(LEFT(VLOOKUP(CONCATENATE($A59,"-",L$6),[1]!Data[[#All],[MASkod]:[JMPRO]],26,0),3)),"")))</f>
        <v/>
      </c>
      <c r="O59" s="67" t="str">
        <f>IF(AND(I59="zásadní zjištění",K59="NE"),COUNTIFS('[1]AdO CRR'!D:D,'Stav administrace CLLD v IROP'!A59,'[1]AdO CRR'!A:A,'Stav administrace CLLD v IROP'!J59),IF(AND(L59="zásadní zjištění",N59="NE"),COUNTIFS('[1]AdO CRR'!D:D,'Stav administrace CLLD v IROP'!A59,'[1]AdO CRR'!A:A,'Stav administrace CLLD v IROP'!M59),""))</f>
        <v/>
      </c>
      <c r="P59" s="67" t="str">
        <f>IF(AND(I59="zásadní zjištění",K59="NE"),COUNTIFS('[1]AdO CRR'!D:D,'Stav administrace CLLD v IROP'!A59,'[1]AdO CRR'!A:A,'Stav administrace CLLD v IROP'!J59,'[1]AdO CRR'!Q:Q,"ANO"),IF(AND(L59="zásadní zjištění",N59="NE"),COUNTIFS('[1]AdO CRR'!D:D,'Stav administrace CLLD v IROP'!A59,'[1]AdO CRR'!A:A,'Stav administrace CLLD v IROP'!M59,'[1]AdO CRR'!Q:Q,"ANO"),""))</f>
        <v/>
      </c>
      <c r="Q59" s="71">
        <f>IF(COUNTIFS('[1]AdO CRR'!D:D,'Stav administrace CLLD v IROP'!A59)=0,"",COUNTIFS('[1]AdO CRR'!D:D,'Stav administrace CLLD v IROP'!A59))</f>
        <v>30</v>
      </c>
      <c r="R59" s="71">
        <f>IF(COUNTIFS('[1]AdO CRR'!D:D,'Stav administrace CLLD v IROP'!A59,'[1]AdO CRR'!Q:Q,"ANO")=0,"",COUNTIFS('[1]AdO CRR'!D:D,'Stav administrace CLLD v IROP'!A59,'[1]AdO CRR'!Q:Q,"ANO"))</f>
        <v>29</v>
      </c>
      <c r="S59" s="65">
        <f>IF(IFERROR(GETPIVOTDATA("Registrační číslo projektu",[1]KHspoj909s!$A$3,"strategie MAS",A59,"Kód a název stavu2","PP30+")+GETPIVOTDATA("Registrační číslo projektu",[1]KHspoj909s!$A$3,"strategie MAS",A59,"Kód a název stavu2","PP27+")+GETPIVOTDATA("Registrační číslo projektu",[1]KHspoj909s!$A$3,"strategie MAS",A59,"Kód a název stavu2","PP41+"),"")=0,"",IFERROR(GETPIVOTDATA("Registrační číslo projektu",[1]KHspoj909s!$A$3,"strategie MAS",A59,"Kód a název stavu2","PP30+")+GETPIVOTDATA("Registrační číslo projektu",[1]KHspoj909s!$A$3,"strategie MAS",A59,"Kód a název stavu2","PP27+")+GETPIVOTDATA("Registrační číslo projektu",[1]KHspoj909s!$A$3,"strategie MAS",A59,"Kód a název stavu2","PP41+"),""))</f>
        <v>26</v>
      </c>
      <c r="T59" s="65">
        <f>IF(IFERROR(GETPIVOTDATA("Registrační číslo projektu",[1]KHspoj909s!$A$3,"strategie MAS",A59,"Kód a název stavu2","PP30+")+GETPIVOTDATA("Registrační číslo projektu",[1]KHspoj909s!$A$3,"strategie MAS",A59,"Kód a název stavu2","PP41+"),"")=0,"",IFERROR(GETPIVOTDATA("Registrační číslo projektu",[1]KHspoj909s!$A$3,"strategie MAS",A59,"Kód a název stavu2","PP30+")+GETPIVOTDATA("Registrační číslo projektu",[1]KHspoj909s!$A$3,"strategie MAS",A59,"Kód a název stavu2","PP41+"),""))</f>
        <v>20</v>
      </c>
      <c r="U59" s="65">
        <f>IF(IFERROR(GETPIVOTDATA("Registrační číslo projektu",[1]KHspoj909s!$A$3,"strategie MAS",A59,"Kód a název stavu2","PP41+"),"")=0,"",IFERROR(GETPIVOTDATA("Registrační číslo projektu",[1]KHspoj909s!$A$3,"strategie MAS",A59,"Kód a název stavu2","PP41+"),""))</f>
        <v>8</v>
      </c>
      <c r="V59" s="68">
        <f>IFERROR(VLOOKUP(A59,[1]M975!$A$5:$B$184,2,0),0)/1000</f>
        <v>16786.8691</v>
      </c>
    </row>
    <row r="60" spans="1:22" x14ac:dyDescent="0.25">
      <c r="A60" s="61" t="s">
        <v>152</v>
      </c>
      <c r="B60" s="62" t="s">
        <v>153</v>
      </c>
      <c r="C60" s="63" t="s">
        <v>48</v>
      </c>
      <c r="D60" s="64" t="s">
        <v>35</v>
      </c>
      <c r="E60" s="64" t="s">
        <v>35</v>
      </c>
      <c r="F60" s="73" t="s">
        <v>35</v>
      </c>
      <c r="G60" s="65">
        <f>IF(SUM(COUNTIFS([1]!HH902HH[číslo IN],'Stav administrace CLLD v IROP'!A60,[1]!HH902HH[[Kód stavu výzvy ]],{"S42";"S5";"S6";"S7";"S8";"S9"}))=0,"",SUM(COUNTIFS([1]!HH902HH[číslo IN],'Stav administrace CLLD v IROP'!A60,[1]!HH902HH[[Kód stavu výzvy ]],{"S42";"S5";"S6";"S7";"S8";"S9"})))</f>
        <v>8</v>
      </c>
      <c r="H60" s="65">
        <f>IF(SUM(COUNTIFS([1]!HH902HH[číslo IN],'Stav administrace CLLD v IROP'!A60,[1]!HH902HH[[Kód stavu výzvy ]],{"S8";"S9"}))=0,"",SUM(COUNTIFS([1]!HH902HH[číslo IN],'Stav administrace CLLD v IROP'!A60,[1]!HH902HH[[Kód stavu výzvy ]],{"S8";"S9"})))</f>
        <v>8</v>
      </c>
      <c r="I60" s="57" t="str">
        <f>IF(IF(IFERROR(VLOOKUP(CONCATENATE($A60,"-",I$6,"-1-0"),'[1]KTAdO CRR'!$A$4:$D$1000,4,0),"")="",IFERROR(VLOOKUP(CONCATENATE($A60,"-",I$6),[1]!Data[[#All],[MASkod]:[Stav KL (se zjištěním/ bez zjištění)]],11,0),""),"zahájeno")=0,"",IF(IFERROR(VLOOKUP(CONCATENATE($A60,"-",I$6,"-1-0"),'[1]KTAdO CRR'!$A$4:$D$1000,4,0),"")="",IFERROR(VLOOKUP(CONCATENATE($A60,"-",I$6),[1]!Data[[#All],[MASkod]:[Stav KL (se zjištěním/ bez zjištění)]],11,0),""),"zahájeno"))</f>
        <v>se zjištěním</v>
      </c>
      <c r="J60" s="58">
        <f>IF(I60="zahájeno",IFERROR(VLOOKUP(CONCATENATE($A60,"-",I$6,"-1-0"),'[1]KTAdO CRR'!$A$4:$D$1000,4,0),""),IF(I60="","",IFERROR(VLOOKUP(CONCATENATE($A60,"-",I$6),[1]!Data[[#All],[MASkod]:[Stav KL (se zjištěním/ bez zjištění)]],4,0),"")))</f>
        <v>6</v>
      </c>
      <c r="K60" s="66" t="str">
        <f>IF(I60="","",IF(IFERROR(VLOOKUP(CONCATENATE($A60,"-",I$6),[1]!Data[[#All],[MASkod]:[JMPRO]],26,0),"")=0,"ANO",IFERROR(UPPER(LEFT(VLOOKUP(CONCATENATE($A60,"-",I$6),[1]!Data[[#All],[MASkod]:[JMPRO]],26,0),3)),"")))</f>
        <v>ANO</v>
      </c>
      <c r="L60" s="57" t="str">
        <f>IF(IF(IFERROR(VLOOKUP(CONCATENATE($A60,"-",L$6,"-1-0"),'[1]KTAdO CRR'!$A$4:$D$1000,4,0),"")="",IFERROR(VLOOKUP(CONCATENATE($A60,"-",L$6),[1]!Data[[#All],[MASkod]:[Stav KL (se zjištěním/ bez zjištění)]],11,0),""),"zahájeno")=0,"zahájheno",IF(IFERROR(VLOOKUP(CONCATENATE($A60,"-",L$6,"-1-0"),'[1]KTAdO CRR'!$A$4:$D$1000,4,0),"")="",IFERROR(VLOOKUP(CONCATENATE($A60,"-",L$6),[1]!Data[[#All],[MASkod]:[Stav KL (se zjištěním/ bez zjištění)]],11,0),""),"zahájeno"))</f>
        <v/>
      </c>
      <c r="M60" s="58" t="str">
        <f>IF(L60="zahájeno",IFERROR(VLOOKUP(CONCATENATE($A60,"-",L$6,"-1-0"),'[1]KTAdO CRR'!$A$4:$D$1000,4,0),""),IF(L60="","",IFERROR(VLOOKUP(CONCATENATE($A60,"-",L$6),[1]!Data[[#All],[MASkod]:[Stav KL (se zjištěním/ bez zjištění)]],4,0),"")))</f>
        <v/>
      </c>
      <c r="N60" s="66" t="str">
        <f>IF(L60="","",IF(IFERROR(VLOOKUP(CONCATENATE($A60,"-",L$6),[1]!Data[[#All],[MASkod]:[JMPRO]],26,0),"")=0,"ANO",IFERROR(UPPER(LEFT(VLOOKUP(CONCATENATE($A60,"-",L$6),[1]!Data[[#All],[MASkod]:[JMPRO]],26,0),3)),"")))</f>
        <v/>
      </c>
      <c r="O60" s="67" t="str">
        <f>IF(AND(I60="zásadní zjištění",K60="NE"),COUNTIFS('[1]AdO CRR'!D:D,'Stav administrace CLLD v IROP'!A60,'[1]AdO CRR'!A:A,'Stav administrace CLLD v IROP'!J60),IF(AND(L60="zásadní zjištění",N60="NE"),COUNTIFS('[1]AdO CRR'!D:D,'Stav administrace CLLD v IROP'!A60,'[1]AdO CRR'!A:A,'Stav administrace CLLD v IROP'!M60),""))</f>
        <v/>
      </c>
      <c r="P60" s="67" t="str">
        <f>IF(AND(I60="zásadní zjištění",K60="NE"),COUNTIFS('[1]AdO CRR'!D:D,'Stav administrace CLLD v IROP'!A60,'[1]AdO CRR'!A:A,'Stav administrace CLLD v IROP'!J60,'[1]AdO CRR'!Q:Q,"ANO"),IF(AND(L60="zásadní zjištění",N60="NE"),COUNTIFS('[1]AdO CRR'!D:D,'Stav administrace CLLD v IROP'!A60,'[1]AdO CRR'!A:A,'Stav administrace CLLD v IROP'!M60,'[1]AdO CRR'!Q:Q,"ANO"),""))</f>
        <v/>
      </c>
      <c r="Q60" s="71">
        <f>IF(COUNTIFS('[1]AdO CRR'!D:D,'Stav administrace CLLD v IROP'!A60)=0,"",COUNTIFS('[1]AdO CRR'!D:D,'Stav administrace CLLD v IROP'!A60))</f>
        <v>8</v>
      </c>
      <c r="R60" s="71">
        <f>IF(COUNTIFS('[1]AdO CRR'!D:D,'Stav administrace CLLD v IROP'!A60,'[1]AdO CRR'!Q:Q,"ANO")=0,"",COUNTIFS('[1]AdO CRR'!D:D,'Stav administrace CLLD v IROP'!A60,'[1]AdO CRR'!Q:Q,"ANO"))</f>
        <v>3</v>
      </c>
      <c r="S60" s="65">
        <f>IF(IFERROR(GETPIVOTDATA("Registrační číslo projektu",[1]KHspoj909s!$A$3,"strategie MAS",A60,"Kód a název stavu2","PP30+")+GETPIVOTDATA("Registrační číslo projektu",[1]KHspoj909s!$A$3,"strategie MAS",A60,"Kód a název stavu2","PP27+")+GETPIVOTDATA("Registrační číslo projektu",[1]KHspoj909s!$A$3,"strategie MAS",A60,"Kód a název stavu2","PP41+"),"")=0,"",IFERROR(GETPIVOTDATA("Registrační číslo projektu",[1]KHspoj909s!$A$3,"strategie MAS",A60,"Kód a název stavu2","PP30+")+GETPIVOTDATA("Registrační číslo projektu",[1]KHspoj909s!$A$3,"strategie MAS",A60,"Kód a název stavu2","PP27+")+GETPIVOTDATA("Registrační číslo projektu",[1]KHspoj909s!$A$3,"strategie MAS",A60,"Kód a název stavu2","PP41+"),""))</f>
        <v>3</v>
      </c>
      <c r="T60" s="65">
        <f>IF(IFERROR(GETPIVOTDATA("Registrační číslo projektu",[1]KHspoj909s!$A$3,"strategie MAS",A60,"Kód a název stavu2","PP30+")+GETPIVOTDATA("Registrační číslo projektu",[1]KHspoj909s!$A$3,"strategie MAS",A60,"Kód a název stavu2","PP41+"),"")=0,"",IFERROR(GETPIVOTDATA("Registrační číslo projektu",[1]KHspoj909s!$A$3,"strategie MAS",A60,"Kód a název stavu2","PP30+")+GETPIVOTDATA("Registrační číslo projektu",[1]KHspoj909s!$A$3,"strategie MAS",A60,"Kód a název stavu2","PP41+"),""))</f>
        <v>3</v>
      </c>
      <c r="U60" s="65" t="str">
        <f>IF(IFERROR(GETPIVOTDATA("Registrační číslo projektu",[1]KHspoj909s!$A$3,"strategie MAS",A60,"Kód a název stavu2","PP41+"),"")=0,"",IFERROR(GETPIVOTDATA("Registrační číslo projektu",[1]KHspoj909s!$A$3,"strategie MAS",A60,"Kód a název stavu2","PP41+"),""))</f>
        <v/>
      </c>
      <c r="V60" s="68">
        <f>IFERROR(VLOOKUP(A60,[1]M975!$A$5:$B$184,2,0),0)/1000</f>
        <v>0</v>
      </c>
    </row>
    <row r="61" spans="1:22" x14ac:dyDescent="0.25">
      <c r="A61" s="61" t="s">
        <v>154</v>
      </c>
      <c r="B61" s="62" t="s">
        <v>155</v>
      </c>
      <c r="C61" s="63" t="s">
        <v>63</v>
      </c>
      <c r="D61" s="64" t="s">
        <v>35</v>
      </c>
      <c r="E61" s="64" t="s">
        <v>35</v>
      </c>
      <c r="F61" s="73" t="s">
        <v>35</v>
      </c>
      <c r="G61" s="65">
        <f>IF(SUM(COUNTIFS([1]!HH902HH[číslo IN],'Stav administrace CLLD v IROP'!A61,[1]!HH902HH[[Kód stavu výzvy ]],{"S42";"S5";"S6";"S7";"S8";"S9"}))=0,"",SUM(COUNTIFS([1]!HH902HH[číslo IN],'Stav administrace CLLD v IROP'!A61,[1]!HH902HH[[Kód stavu výzvy ]],{"S42";"S5";"S6";"S7";"S8";"S9"})))</f>
        <v>5</v>
      </c>
      <c r="H61" s="65">
        <f>IF(SUM(COUNTIFS([1]!HH902HH[číslo IN],'Stav administrace CLLD v IROP'!A61,[1]!HH902HH[[Kód stavu výzvy ]],{"S8";"S9"}))=0,"",SUM(COUNTIFS([1]!HH902HH[číslo IN],'Stav administrace CLLD v IROP'!A61,[1]!HH902HH[[Kód stavu výzvy ]],{"S8";"S9"})))</f>
        <v>5</v>
      </c>
      <c r="I61" s="57" t="str">
        <f>IF(IF(IFERROR(VLOOKUP(CONCATENATE($A61,"-",I$6,"-1-0"),'[1]KTAdO CRR'!$A$4:$D$1000,4,0),"")="",IFERROR(VLOOKUP(CONCATENATE($A61,"-",I$6),[1]!Data[[#All],[MASkod]:[Stav KL (se zjištěním/ bez zjištění)]],11,0),""),"zahájeno")=0,"",IF(IFERROR(VLOOKUP(CONCATENATE($A61,"-",I$6,"-1-0"),'[1]KTAdO CRR'!$A$4:$D$1000,4,0),"")="",IFERROR(VLOOKUP(CONCATENATE($A61,"-",I$6),[1]!Data[[#All],[MASkod]:[Stav KL (se zjištěním/ bez zjištění)]],11,0),""),"zahájeno"))</f>
        <v>se zjištěním</v>
      </c>
      <c r="J61" s="58">
        <f>IF(I61="zahájeno",IFERROR(VLOOKUP(CONCATENATE($A61,"-",I$6,"-1-0"),'[1]KTAdO CRR'!$A$4:$D$1000,4,0),""),IF(I61="","",IFERROR(VLOOKUP(CONCATENATE($A61,"-",I$6),[1]!Data[[#All],[MASkod]:[Stav KL (se zjištěním/ bez zjištění)]],4,0),"")))</f>
        <v>4</v>
      </c>
      <c r="K61" s="66" t="str">
        <f>IF(I61="","",IF(IFERROR(VLOOKUP(CONCATENATE($A61,"-",I$6),[1]!Data[[#All],[MASkod]:[JMPRO]],26,0),"")=0,"ANO",IFERROR(UPPER(LEFT(VLOOKUP(CONCATENATE($A61,"-",I$6),[1]!Data[[#All],[MASkod]:[JMPRO]],26,0),3)),"")))</f>
        <v>ANO</v>
      </c>
      <c r="L61" s="57" t="str">
        <f>IF(IF(IFERROR(VLOOKUP(CONCATENATE($A61,"-",L$6,"-1-0"),'[1]KTAdO CRR'!$A$4:$D$1000,4,0),"")="",IFERROR(VLOOKUP(CONCATENATE($A61,"-",L$6),[1]!Data[[#All],[MASkod]:[Stav KL (se zjištěním/ bez zjištění)]],11,0),""),"zahájeno")=0,"zahájheno",IF(IFERROR(VLOOKUP(CONCATENATE($A61,"-",L$6,"-1-0"),'[1]KTAdO CRR'!$A$4:$D$1000,4,0),"")="",IFERROR(VLOOKUP(CONCATENATE($A61,"-",L$6),[1]!Data[[#All],[MASkod]:[Stav KL (se zjištěním/ bez zjištění)]],11,0),""),"zahájeno"))</f>
        <v>se zjištěním</v>
      </c>
      <c r="M61" s="58">
        <f>IF(L61="zahájeno",IFERROR(VLOOKUP(CONCATENATE($A61,"-",L$6,"-1-0"),'[1]KTAdO CRR'!$A$4:$D$1000,4,0),""),IF(L61="","",IFERROR(VLOOKUP(CONCATENATE($A61,"-",L$6),[1]!Data[[#All],[MASkod]:[Stav KL (se zjištěním/ bez zjištění)]],4,0),"")))</f>
        <v>5</v>
      </c>
      <c r="N61" s="66" t="str">
        <f>IF(L61="","",IF(IFERROR(VLOOKUP(CONCATENATE($A61,"-",L$6),[1]!Data[[#All],[MASkod]:[JMPRO]],26,0),"")=0,"ANO",IFERROR(UPPER(LEFT(VLOOKUP(CONCATENATE($A61,"-",L$6),[1]!Data[[#All],[MASkod]:[JMPRO]],26,0),3)),"")))</f>
        <v>ANO</v>
      </c>
      <c r="O61" s="67" t="str">
        <f>IF(AND(I61="zásadní zjištění",K61="NE"),COUNTIFS('[1]AdO CRR'!D:D,'Stav administrace CLLD v IROP'!A61,'[1]AdO CRR'!A:A,'Stav administrace CLLD v IROP'!J61),IF(AND(L61="zásadní zjištění",N61="NE"),COUNTIFS('[1]AdO CRR'!D:D,'Stav administrace CLLD v IROP'!A61,'[1]AdO CRR'!A:A,'Stav administrace CLLD v IROP'!M61),""))</f>
        <v/>
      </c>
      <c r="P61" s="67" t="str">
        <f>IF(AND(I61="zásadní zjištění",K61="NE"),COUNTIFS('[1]AdO CRR'!D:D,'Stav administrace CLLD v IROP'!A61,'[1]AdO CRR'!A:A,'Stav administrace CLLD v IROP'!J61,'[1]AdO CRR'!Q:Q,"ANO"),IF(AND(L61="zásadní zjištění",N61="NE"),COUNTIFS('[1]AdO CRR'!D:D,'Stav administrace CLLD v IROP'!A61,'[1]AdO CRR'!A:A,'Stav administrace CLLD v IROP'!M61,'[1]AdO CRR'!Q:Q,"ANO"),""))</f>
        <v/>
      </c>
      <c r="Q61" s="71">
        <f>IF(COUNTIFS('[1]AdO CRR'!D:D,'Stav administrace CLLD v IROP'!A61)=0,"",COUNTIFS('[1]AdO CRR'!D:D,'Stav administrace CLLD v IROP'!A61))</f>
        <v>7</v>
      </c>
      <c r="R61" s="71">
        <f>IF(COUNTIFS('[1]AdO CRR'!D:D,'Stav administrace CLLD v IROP'!A61,'[1]AdO CRR'!Q:Q,"ANO")=0,"",COUNTIFS('[1]AdO CRR'!D:D,'Stav administrace CLLD v IROP'!A61,'[1]AdO CRR'!Q:Q,"ANO"))</f>
        <v>6</v>
      </c>
      <c r="S61" s="65">
        <f>IF(IFERROR(GETPIVOTDATA("Registrační číslo projektu",[1]KHspoj909s!$A$3,"strategie MAS",A61,"Kód a název stavu2","PP30+")+GETPIVOTDATA("Registrační číslo projektu",[1]KHspoj909s!$A$3,"strategie MAS",A61,"Kód a název stavu2","PP27+")+GETPIVOTDATA("Registrační číslo projektu",[1]KHspoj909s!$A$3,"strategie MAS",A61,"Kód a název stavu2","PP41+"),"")=0,"",IFERROR(GETPIVOTDATA("Registrační číslo projektu",[1]KHspoj909s!$A$3,"strategie MAS",A61,"Kód a název stavu2","PP30+")+GETPIVOTDATA("Registrační číslo projektu",[1]KHspoj909s!$A$3,"strategie MAS",A61,"Kód a název stavu2","PP27+")+GETPIVOTDATA("Registrační číslo projektu",[1]KHspoj909s!$A$3,"strategie MAS",A61,"Kód a název stavu2","PP41+"),""))</f>
        <v>5</v>
      </c>
      <c r="T61" s="65">
        <f>IF(IFERROR(GETPIVOTDATA("Registrační číslo projektu",[1]KHspoj909s!$A$3,"strategie MAS",A61,"Kód a název stavu2","PP30+")+GETPIVOTDATA("Registrační číslo projektu",[1]KHspoj909s!$A$3,"strategie MAS",A61,"Kód a název stavu2","PP41+"),"")=0,"",IFERROR(GETPIVOTDATA("Registrační číslo projektu",[1]KHspoj909s!$A$3,"strategie MAS",A61,"Kód a název stavu2","PP30+")+GETPIVOTDATA("Registrační číslo projektu",[1]KHspoj909s!$A$3,"strategie MAS",A61,"Kód a název stavu2","PP41+"),""))</f>
        <v>5</v>
      </c>
      <c r="U61" s="65">
        <f>IF(IFERROR(GETPIVOTDATA("Registrační číslo projektu",[1]KHspoj909s!$A$3,"strategie MAS",A61,"Kód a název stavu2","PP41+"),"")=0,"",IFERROR(GETPIVOTDATA("Registrační číslo projektu",[1]KHspoj909s!$A$3,"strategie MAS",A61,"Kód a název stavu2","PP41+"),""))</f>
        <v>2</v>
      </c>
      <c r="V61" s="76">
        <f>IFERROR(VLOOKUP(A61,[1]M975!$A$5:$B$184,2,0),0)/1000</f>
        <v>12452.935799999999</v>
      </c>
    </row>
    <row r="62" spans="1:22" x14ac:dyDescent="0.25">
      <c r="A62" s="61" t="s">
        <v>156</v>
      </c>
      <c r="B62" s="62" t="s">
        <v>157</v>
      </c>
      <c r="C62" s="70" t="s">
        <v>93</v>
      </c>
      <c r="D62" s="64" t="s">
        <v>35</v>
      </c>
      <c r="E62" s="64" t="s">
        <v>35</v>
      </c>
      <c r="F62" s="73" t="s">
        <v>35</v>
      </c>
      <c r="G62" s="65">
        <f>IF(SUM(COUNTIFS([1]!HH902HH[číslo IN],'Stav administrace CLLD v IROP'!A62,[1]!HH902HH[[Kód stavu výzvy ]],{"S42";"S5";"S6";"S7";"S8";"S9"}))=0,"",SUM(COUNTIFS([1]!HH902HH[číslo IN],'Stav administrace CLLD v IROP'!A62,[1]!HH902HH[[Kód stavu výzvy ]],{"S42";"S5";"S6";"S7";"S8";"S9"})))</f>
        <v>5</v>
      </c>
      <c r="H62" s="65">
        <f>IF(SUM(COUNTIFS([1]!HH902HH[číslo IN],'Stav administrace CLLD v IROP'!A62,[1]!HH902HH[[Kód stavu výzvy ]],{"S8";"S9"}))=0,"",SUM(COUNTIFS([1]!HH902HH[číslo IN],'Stav administrace CLLD v IROP'!A62,[1]!HH902HH[[Kód stavu výzvy ]],{"S8";"S9"})))</f>
        <v>5</v>
      </c>
      <c r="I62" s="57" t="str">
        <f>IF(IF(IFERROR(VLOOKUP(CONCATENATE($A62,"-",I$6,"-1-0"),'[1]KTAdO CRR'!$A$4:$D$1000,4,0),"")="",IFERROR(VLOOKUP(CONCATENATE($A62,"-",I$6),[1]!Data[[#All],[MASkod]:[Stav KL (se zjištěním/ bez zjištění)]],11,0),""),"zahájeno")=0,"",IF(IFERROR(VLOOKUP(CONCATENATE($A62,"-",I$6,"-1-0"),'[1]KTAdO CRR'!$A$4:$D$1000,4,0),"")="",IFERROR(VLOOKUP(CONCATENATE($A62,"-",I$6),[1]!Data[[#All],[MASkod]:[Stav KL (se zjištěním/ bez zjištění)]],11,0),""),"zahájeno"))</f>
        <v>bez zjištění</v>
      </c>
      <c r="J62" s="58">
        <f>IF(I62="zahájeno",IFERROR(VLOOKUP(CONCATENATE($A62,"-",I$6,"-1-0"),'[1]KTAdO CRR'!$A$4:$D$1000,4,0),""),IF(I62="","",IFERROR(VLOOKUP(CONCATENATE($A62,"-",I$6),[1]!Data[[#All],[MASkod]:[Stav KL (se zjištěním/ bez zjištění)]],4,0),"")))</f>
        <v>5</v>
      </c>
      <c r="K62" s="66" t="str">
        <f>IF(I62="","",IF(IFERROR(VLOOKUP(CONCATENATE($A62,"-",I$6),[1]!Data[[#All],[MASkod]:[JMPRO]],26,0),"")=0,"ANO",IFERROR(UPPER(LEFT(VLOOKUP(CONCATENATE($A62,"-",I$6),[1]!Data[[#All],[MASkod]:[JMPRO]],26,0),3)),"")))</f>
        <v>ANO</v>
      </c>
      <c r="L62" s="57" t="str">
        <f>IF(IF(IFERROR(VLOOKUP(CONCATENATE($A62,"-",L$6,"-1-0"),'[1]KTAdO CRR'!$A$4:$D$1000,4,0),"")="",IFERROR(VLOOKUP(CONCATENATE($A62,"-",L$6),[1]!Data[[#All],[MASkod]:[Stav KL (se zjištěním/ bez zjištění)]],11,0),""),"zahájeno")=0,"zahájheno",IF(IFERROR(VLOOKUP(CONCATENATE($A62,"-",L$6,"-1-0"),'[1]KTAdO CRR'!$A$4:$D$1000,4,0),"")="",IFERROR(VLOOKUP(CONCATENATE($A62,"-",L$6),[1]!Data[[#All],[MASkod]:[Stav KL (se zjištěním/ bez zjištění)]],11,0),""),"zahájeno"))</f>
        <v/>
      </c>
      <c r="M62" s="58" t="str">
        <f>IF(L62="zahájeno",IFERROR(VLOOKUP(CONCATENATE($A62,"-",L$6,"-1-0"),'[1]KTAdO CRR'!$A$4:$D$1000,4,0),""),IF(L62="","",IFERROR(VLOOKUP(CONCATENATE($A62,"-",L$6),[1]!Data[[#All],[MASkod]:[Stav KL (se zjištěním/ bez zjištění)]],4,0),"")))</f>
        <v/>
      </c>
      <c r="N62" s="66" t="str">
        <f>IF(L62="","",IF(IFERROR(VLOOKUP(CONCATENATE($A62,"-",L$6),[1]!Data[[#All],[MASkod]:[JMPRO]],26,0),"")=0,"ANO",IFERROR(UPPER(LEFT(VLOOKUP(CONCATENATE($A62,"-",L$6),[1]!Data[[#All],[MASkod]:[JMPRO]],26,0),3)),"")))</f>
        <v/>
      </c>
      <c r="O62" s="67" t="str">
        <f>IF(AND(I62="zásadní zjištění",K62="NE"),COUNTIFS('[1]AdO CRR'!D:D,'Stav administrace CLLD v IROP'!A62,'[1]AdO CRR'!A:A,'Stav administrace CLLD v IROP'!J62),IF(AND(L62="zásadní zjištění",N62="NE"),COUNTIFS('[1]AdO CRR'!D:D,'Stav administrace CLLD v IROP'!A62,'[1]AdO CRR'!A:A,'Stav administrace CLLD v IROP'!M62),""))</f>
        <v/>
      </c>
      <c r="P62" s="67" t="str">
        <f>IF(AND(I62="zásadní zjištění",K62="NE"),COUNTIFS('[1]AdO CRR'!D:D,'Stav administrace CLLD v IROP'!A62,'[1]AdO CRR'!A:A,'Stav administrace CLLD v IROP'!J62,'[1]AdO CRR'!Q:Q,"ANO"),IF(AND(L62="zásadní zjištění",N62="NE"),COUNTIFS('[1]AdO CRR'!D:D,'Stav administrace CLLD v IROP'!A62,'[1]AdO CRR'!A:A,'Stav administrace CLLD v IROP'!M62,'[1]AdO CRR'!Q:Q,"ANO"),""))</f>
        <v/>
      </c>
      <c r="Q62" s="71">
        <f>IF(COUNTIFS('[1]AdO CRR'!D:D,'Stav administrace CLLD v IROP'!A62)=0,"",COUNTIFS('[1]AdO CRR'!D:D,'Stav administrace CLLD v IROP'!A62))</f>
        <v>15</v>
      </c>
      <c r="R62" s="71">
        <f>IF(COUNTIFS('[1]AdO CRR'!D:D,'Stav administrace CLLD v IROP'!A62,'[1]AdO CRR'!Q:Q,"ANO")=0,"",COUNTIFS('[1]AdO CRR'!D:D,'Stav administrace CLLD v IROP'!A62,'[1]AdO CRR'!Q:Q,"ANO"))</f>
        <v>12</v>
      </c>
      <c r="S62" s="65">
        <f>IF(IFERROR(GETPIVOTDATA("Registrační číslo projektu",[1]KHspoj909s!$A$3,"strategie MAS",A62,"Kód a název stavu2","PP30+")+GETPIVOTDATA("Registrační číslo projektu",[1]KHspoj909s!$A$3,"strategie MAS",A62,"Kód a název stavu2","PP27+")+GETPIVOTDATA("Registrační číslo projektu",[1]KHspoj909s!$A$3,"strategie MAS",A62,"Kód a název stavu2","PP41+"),"")=0,"",IFERROR(GETPIVOTDATA("Registrační číslo projektu",[1]KHspoj909s!$A$3,"strategie MAS",A62,"Kód a název stavu2","PP30+")+GETPIVOTDATA("Registrační číslo projektu",[1]KHspoj909s!$A$3,"strategie MAS",A62,"Kód a název stavu2","PP27+")+GETPIVOTDATA("Registrační číslo projektu",[1]KHspoj909s!$A$3,"strategie MAS",A62,"Kód a název stavu2","PP41+"),""))</f>
        <v>12</v>
      </c>
      <c r="T62" s="65">
        <f>IF(IFERROR(GETPIVOTDATA("Registrační číslo projektu",[1]KHspoj909s!$A$3,"strategie MAS",A62,"Kód a název stavu2","PP30+")+GETPIVOTDATA("Registrační číslo projektu",[1]KHspoj909s!$A$3,"strategie MAS",A62,"Kód a název stavu2","PP41+"),"")=0,"",IFERROR(GETPIVOTDATA("Registrační číslo projektu",[1]KHspoj909s!$A$3,"strategie MAS",A62,"Kód a název stavu2","PP30+")+GETPIVOTDATA("Registrační číslo projektu",[1]KHspoj909s!$A$3,"strategie MAS",A62,"Kód a název stavu2","PP41+"),""))</f>
        <v>10</v>
      </c>
      <c r="U62" s="65">
        <f>IF(IFERROR(GETPIVOTDATA("Registrační číslo projektu",[1]KHspoj909s!$A$3,"strategie MAS",A62,"Kód a název stavu2","PP41+"),"")=0,"",IFERROR(GETPIVOTDATA("Registrační číslo projektu",[1]KHspoj909s!$A$3,"strategie MAS",A62,"Kód a název stavu2","PP41+"),""))</f>
        <v>8</v>
      </c>
      <c r="V62" s="68">
        <f>IFERROR(VLOOKUP(A62,[1]M975!$A$5:$B$184,2,0),0)/1000</f>
        <v>9701.2862799999984</v>
      </c>
    </row>
    <row r="63" spans="1:22" x14ac:dyDescent="0.25">
      <c r="A63" s="61" t="s">
        <v>158</v>
      </c>
      <c r="B63" s="62" t="s">
        <v>159</v>
      </c>
      <c r="C63" s="63" t="s">
        <v>54</v>
      </c>
      <c r="D63" s="64" t="s">
        <v>35</v>
      </c>
      <c r="E63" s="64" t="s">
        <v>35</v>
      </c>
      <c r="F63" s="73" t="s">
        <v>35</v>
      </c>
      <c r="G63" s="65">
        <f>IF(SUM(COUNTIFS([1]!HH902HH[číslo IN],'Stav administrace CLLD v IROP'!A63,[1]!HH902HH[[Kód stavu výzvy ]],{"S42";"S5";"S6";"S7";"S8";"S9"}))=0,"",SUM(COUNTIFS([1]!HH902HH[číslo IN],'Stav administrace CLLD v IROP'!A63,[1]!HH902HH[[Kód stavu výzvy ]],{"S42";"S5";"S6";"S7";"S8";"S9"})))</f>
        <v>14</v>
      </c>
      <c r="H63" s="65">
        <f>IF(SUM(COUNTIFS([1]!HH902HH[číslo IN],'Stav administrace CLLD v IROP'!A63,[1]!HH902HH[[Kód stavu výzvy ]],{"S8";"S9"}))=0,"",SUM(COUNTIFS([1]!HH902HH[číslo IN],'Stav administrace CLLD v IROP'!A63,[1]!HH902HH[[Kód stavu výzvy ]],{"S8";"S9"})))</f>
        <v>14</v>
      </c>
      <c r="I63" s="57" t="str">
        <f>IF(IF(IFERROR(VLOOKUP(CONCATENATE($A63,"-",I$6,"-1-0"),'[1]KTAdO CRR'!$A$4:$D$1000,4,0),"")="",IFERROR(VLOOKUP(CONCATENATE($A63,"-",I$6),[1]!Data[[#All],[MASkod]:[Stav KL (se zjištěním/ bez zjištění)]],11,0),""),"zahájeno")=0,"",IF(IFERROR(VLOOKUP(CONCATENATE($A63,"-",I$6,"-1-0"),'[1]KTAdO CRR'!$A$4:$D$1000,4,0),"")="",IFERROR(VLOOKUP(CONCATENATE($A63,"-",I$6),[1]!Data[[#All],[MASkod]:[Stav KL (se zjištěním/ bez zjištění)]],11,0),""),"zahájeno"))</f>
        <v>se zjištěním</v>
      </c>
      <c r="J63" s="58">
        <f>IF(I63="zahájeno",IFERROR(VLOOKUP(CONCATENATE($A63,"-",I$6,"-1-0"),'[1]KTAdO CRR'!$A$4:$D$1000,4,0),""),IF(I63="","",IFERROR(VLOOKUP(CONCATENATE($A63,"-",I$6),[1]!Data[[#All],[MASkod]:[Stav KL (se zjištěním/ bez zjištění)]],4,0),"")))</f>
        <v>8</v>
      </c>
      <c r="K63" s="66" t="str">
        <f>IF(I63="","",IF(IFERROR(VLOOKUP(CONCATENATE($A63,"-",I$6),[1]!Data[[#All],[MASkod]:[JMPRO]],26,0),"")=0,"ANO",IFERROR(UPPER(LEFT(VLOOKUP(CONCATENATE($A63,"-",I$6),[1]!Data[[#All],[MASkod]:[JMPRO]],26,0),3)),"")))</f>
        <v>ANO</v>
      </c>
      <c r="L63" s="57" t="str">
        <f>IF(IF(IFERROR(VLOOKUP(CONCATENATE($A63,"-",L$6,"-1-0"),'[1]KTAdO CRR'!$A$4:$D$1000,4,0),"")="",IFERROR(VLOOKUP(CONCATENATE($A63,"-",L$6),[1]!Data[[#All],[MASkod]:[Stav KL (se zjištěním/ bez zjištění)]],11,0),""),"zahájeno")=0,"zahájheno",IF(IFERROR(VLOOKUP(CONCATENATE($A63,"-",L$6,"-1-0"),'[1]KTAdO CRR'!$A$4:$D$1000,4,0),"")="",IFERROR(VLOOKUP(CONCATENATE($A63,"-",L$6),[1]!Data[[#All],[MASkod]:[Stav KL (se zjištěním/ bez zjištění)]],11,0),""),"zahájeno"))</f>
        <v/>
      </c>
      <c r="M63" s="58" t="str">
        <f>IF(L63="zahájeno",IFERROR(VLOOKUP(CONCATENATE($A63,"-",L$6,"-1-0"),'[1]KTAdO CRR'!$A$4:$D$1000,4,0),""),IF(L63="","",IFERROR(VLOOKUP(CONCATENATE($A63,"-",L$6),[1]!Data[[#All],[MASkod]:[Stav KL (se zjištěním/ bez zjištění)]],4,0),"")))</f>
        <v/>
      </c>
      <c r="N63" s="66" t="str">
        <f>IF(L63="","",IF(IFERROR(VLOOKUP(CONCATENATE($A63,"-",L$6),[1]!Data[[#All],[MASkod]:[JMPRO]],26,0),"")=0,"ANO",IFERROR(UPPER(LEFT(VLOOKUP(CONCATENATE($A63,"-",L$6),[1]!Data[[#All],[MASkod]:[JMPRO]],26,0),3)),"")))</f>
        <v/>
      </c>
      <c r="O63" s="67" t="str">
        <f>IF(AND(I63="zásadní zjištění",K63="NE"),COUNTIFS('[1]AdO CRR'!D:D,'Stav administrace CLLD v IROP'!A63,'[1]AdO CRR'!A:A,'Stav administrace CLLD v IROP'!J63),IF(AND(L63="zásadní zjištění",N63="NE"),COUNTIFS('[1]AdO CRR'!D:D,'Stav administrace CLLD v IROP'!A63,'[1]AdO CRR'!A:A,'Stav administrace CLLD v IROP'!M63),""))</f>
        <v/>
      </c>
      <c r="P63" s="67" t="str">
        <f>IF(AND(I63="zásadní zjištění",K63="NE"),COUNTIFS('[1]AdO CRR'!D:D,'Stav administrace CLLD v IROP'!A63,'[1]AdO CRR'!A:A,'Stav administrace CLLD v IROP'!J63,'[1]AdO CRR'!Q:Q,"ANO"),IF(AND(L63="zásadní zjištění",N63="NE"),COUNTIFS('[1]AdO CRR'!D:D,'Stav administrace CLLD v IROP'!A63,'[1]AdO CRR'!A:A,'Stav administrace CLLD v IROP'!M63,'[1]AdO CRR'!Q:Q,"ANO"),""))</f>
        <v/>
      </c>
      <c r="Q63" s="71">
        <f>IF(COUNTIFS('[1]AdO CRR'!D:D,'Stav administrace CLLD v IROP'!A63)=0,"",COUNTIFS('[1]AdO CRR'!D:D,'Stav administrace CLLD v IROP'!A63))</f>
        <v>30</v>
      </c>
      <c r="R63" s="71">
        <f>IF(COUNTIFS('[1]AdO CRR'!D:D,'Stav administrace CLLD v IROP'!A63,'[1]AdO CRR'!Q:Q,"ANO")=0,"",COUNTIFS('[1]AdO CRR'!D:D,'Stav administrace CLLD v IROP'!A63,'[1]AdO CRR'!Q:Q,"ANO"))</f>
        <v>27</v>
      </c>
      <c r="S63" s="65">
        <f>IF(IFERROR(GETPIVOTDATA("Registrační číslo projektu",[1]KHspoj909s!$A$3,"strategie MAS",A63,"Kód a název stavu2","PP30+")+GETPIVOTDATA("Registrační číslo projektu",[1]KHspoj909s!$A$3,"strategie MAS",A63,"Kód a název stavu2","PP27+")+GETPIVOTDATA("Registrační číslo projektu",[1]KHspoj909s!$A$3,"strategie MAS",A63,"Kód a název stavu2","PP41+"),"")=0,"",IFERROR(GETPIVOTDATA("Registrační číslo projektu",[1]KHspoj909s!$A$3,"strategie MAS",A63,"Kód a název stavu2","PP30+")+GETPIVOTDATA("Registrační číslo projektu",[1]KHspoj909s!$A$3,"strategie MAS",A63,"Kód a název stavu2","PP27+")+GETPIVOTDATA("Registrační číslo projektu",[1]KHspoj909s!$A$3,"strategie MAS",A63,"Kód a název stavu2","PP41+"),""))</f>
        <v>26</v>
      </c>
      <c r="T63" s="65">
        <f>IF(IFERROR(GETPIVOTDATA("Registrační číslo projektu",[1]KHspoj909s!$A$3,"strategie MAS",A63,"Kód a název stavu2","PP30+")+GETPIVOTDATA("Registrační číslo projektu",[1]KHspoj909s!$A$3,"strategie MAS",A63,"Kód a název stavu2","PP41+"),"")=0,"",IFERROR(GETPIVOTDATA("Registrační číslo projektu",[1]KHspoj909s!$A$3,"strategie MAS",A63,"Kód a název stavu2","PP30+")+GETPIVOTDATA("Registrační číslo projektu",[1]KHspoj909s!$A$3,"strategie MAS",A63,"Kód a název stavu2","PP41+"),""))</f>
        <v>21</v>
      </c>
      <c r="U63" s="65">
        <f>IF(IFERROR(GETPIVOTDATA("Registrační číslo projektu",[1]KHspoj909s!$A$3,"strategie MAS",A63,"Kód a název stavu2","PP41+"),"")=0,"",IFERROR(GETPIVOTDATA("Registrační číslo projektu",[1]KHspoj909s!$A$3,"strategie MAS",A63,"Kód a název stavu2","PP41+"),""))</f>
        <v>6</v>
      </c>
      <c r="V63" s="68">
        <f>IFERROR(VLOOKUP(A63,[1]M975!$A$5:$B$184,2,0),0)/1000</f>
        <v>9755.5453300000027</v>
      </c>
    </row>
    <row r="64" spans="1:22" x14ac:dyDescent="0.25">
      <c r="A64" s="61" t="s">
        <v>160</v>
      </c>
      <c r="B64" s="62" t="s">
        <v>161</v>
      </c>
      <c r="C64" s="63" t="s">
        <v>43</v>
      </c>
      <c r="D64" s="64" t="s">
        <v>35</v>
      </c>
      <c r="E64" s="64" t="s">
        <v>35</v>
      </c>
      <c r="F64" s="73" t="s">
        <v>35</v>
      </c>
      <c r="G64" s="65">
        <f>IF(SUM(COUNTIFS([1]!HH902HH[číslo IN],'Stav administrace CLLD v IROP'!A64,[1]!HH902HH[[Kód stavu výzvy ]],{"S42";"S5";"S6";"S7";"S8";"S9"}))=0,"",SUM(COUNTIFS([1]!HH902HH[číslo IN],'Stav administrace CLLD v IROP'!A64,[1]!HH902HH[[Kód stavu výzvy ]],{"S42";"S5";"S6";"S7";"S8";"S9"})))</f>
        <v>8</v>
      </c>
      <c r="H64" s="65">
        <f>IF(SUM(COUNTIFS([1]!HH902HH[číslo IN],'Stav administrace CLLD v IROP'!A64,[1]!HH902HH[[Kód stavu výzvy ]],{"S8";"S9"}))=0,"",SUM(COUNTIFS([1]!HH902HH[číslo IN],'Stav administrace CLLD v IROP'!A64,[1]!HH902HH[[Kód stavu výzvy ]],{"S8";"S9"})))</f>
        <v>8</v>
      </c>
      <c r="I64" s="57" t="str">
        <f>IF(IF(IFERROR(VLOOKUP(CONCATENATE($A64,"-",I$6,"-1-0"),'[1]KTAdO CRR'!$A$4:$D$1000,4,0),"")="",IFERROR(VLOOKUP(CONCATENATE($A64,"-",I$6),[1]!Data[[#All],[MASkod]:[Stav KL (se zjištěním/ bez zjištění)]],11,0),""),"zahájeno")=0,"",IF(IFERROR(VLOOKUP(CONCATENATE($A64,"-",I$6,"-1-0"),'[1]KTAdO CRR'!$A$4:$D$1000,4,0),"")="",IFERROR(VLOOKUP(CONCATENATE($A64,"-",I$6),[1]!Data[[#All],[MASkod]:[Stav KL (se zjištěním/ bez zjištění)]],11,0),""),"zahájeno"))</f>
        <v/>
      </c>
      <c r="J64" s="58" t="str">
        <f>IF(I64="zahájeno",IFERROR(VLOOKUP(CONCATENATE($A64,"-",I$6,"-1-0"),'[1]KTAdO CRR'!$A$4:$D$1000,4,0),""),IF(I64="","",IFERROR(VLOOKUP(CONCATENATE($A64,"-",I$6),[1]!Data[[#All],[MASkod]:[Stav KL (se zjištěním/ bez zjištění)]],4,0),"")))</f>
        <v/>
      </c>
      <c r="K64" s="66" t="str">
        <f>IF(I64="","",IF(IFERROR(VLOOKUP(CONCATENATE($A64,"-",I$6),[1]!Data[[#All],[MASkod]:[JMPRO]],26,0),"")=0,"ANO",IFERROR(UPPER(LEFT(VLOOKUP(CONCATENATE($A64,"-",I$6),[1]!Data[[#All],[MASkod]:[JMPRO]],26,0),3)),"")))</f>
        <v/>
      </c>
      <c r="L64" s="57" t="str">
        <f>IF(IF(IFERROR(VLOOKUP(CONCATENATE($A64,"-",L$6,"-1-0"),'[1]KTAdO CRR'!$A$4:$D$1000,4,0),"")="",IFERROR(VLOOKUP(CONCATENATE($A64,"-",L$6),[1]!Data[[#All],[MASkod]:[Stav KL (se zjištěním/ bez zjištění)]],11,0),""),"zahájeno")=0,"zahájheno",IF(IFERROR(VLOOKUP(CONCATENATE($A64,"-",L$6,"-1-0"),'[1]KTAdO CRR'!$A$4:$D$1000,4,0),"")="",IFERROR(VLOOKUP(CONCATENATE($A64,"-",L$6),[1]!Data[[#All],[MASkod]:[Stav KL (se zjištěním/ bez zjištění)]],11,0),""),"zahájeno"))</f>
        <v/>
      </c>
      <c r="M64" s="58" t="str">
        <f>IF(L64="zahájeno",IFERROR(VLOOKUP(CONCATENATE($A64,"-",L$6,"-1-0"),'[1]KTAdO CRR'!$A$4:$D$1000,4,0),""),IF(L64="","",IFERROR(VLOOKUP(CONCATENATE($A64,"-",L$6),[1]!Data[[#All],[MASkod]:[Stav KL (se zjištěním/ bez zjištění)]],4,0),"")))</f>
        <v/>
      </c>
      <c r="N64" s="66" t="str">
        <f>IF(L64="","",IF(IFERROR(VLOOKUP(CONCATENATE($A64,"-",L$6),[1]!Data[[#All],[MASkod]:[JMPRO]],26,0),"")=0,"ANO",IFERROR(UPPER(LEFT(VLOOKUP(CONCATENATE($A64,"-",L$6),[1]!Data[[#All],[MASkod]:[JMPRO]],26,0),3)),"")))</f>
        <v/>
      </c>
      <c r="O64" s="67" t="str">
        <f>IF(AND(I64="zásadní zjištění",K64="NE"),COUNTIFS('[1]AdO CRR'!D:D,'Stav administrace CLLD v IROP'!A64,'[1]AdO CRR'!A:A,'Stav administrace CLLD v IROP'!J64),IF(AND(L64="zásadní zjištění",N64="NE"),COUNTIFS('[1]AdO CRR'!D:D,'Stav administrace CLLD v IROP'!A64,'[1]AdO CRR'!A:A,'Stav administrace CLLD v IROP'!M64),""))</f>
        <v/>
      </c>
      <c r="P64" s="67" t="str">
        <f>IF(AND(I64="zásadní zjištění",K64="NE"),COUNTIFS('[1]AdO CRR'!D:D,'Stav administrace CLLD v IROP'!A64,'[1]AdO CRR'!A:A,'Stav administrace CLLD v IROP'!J64,'[1]AdO CRR'!Q:Q,"ANO"),IF(AND(L64="zásadní zjištění",N64="NE"),COUNTIFS('[1]AdO CRR'!D:D,'Stav administrace CLLD v IROP'!A64,'[1]AdO CRR'!A:A,'Stav administrace CLLD v IROP'!M64,'[1]AdO CRR'!Q:Q,"ANO"),""))</f>
        <v/>
      </c>
      <c r="Q64" s="71">
        <f>IF(COUNTIFS('[1]AdO CRR'!D:D,'Stav administrace CLLD v IROP'!A64)=0,"",COUNTIFS('[1]AdO CRR'!D:D,'Stav administrace CLLD v IROP'!A64))</f>
        <v>10</v>
      </c>
      <c r="R64" s="71">
        <f>IF(COUNTIFS('[1]AdO CRR'!D:D,'Stav administrace CLLD v IROP'!A64,'[1]AdO CRR'!Q:Q,"ANO")=0,"",COUNTIFS('[1]AdO CRR'!D:D,'Stav administrace CLLD v IROP'!A64,'[1]AdO CRR'!Q:Q,"ANO"))</f>
        <v>10</v>
      </c>
      <c r="S64" s="65">
        <f>IF(IFERROR(GETPIVOTDATA("Registrační číslo projektu",[1]KHspoj909s!$A$3,"strategie MAS",A64,"Kód a název stavu2","PP30+")+GETPIVOTDATA("Registrační číslo projektu",[1]KHspoj909s!$A$3,"strategie MAS",A64,"Kód a název stavu2","PP27+")+GETPIVOTDATA("Registrační číslo projektu",[1]KHspoj909s!$A$3,"strategie MAS",A64,"Kód a název stavu2","PP41+"),"")=0,"",IFERROR(GETPIVOTDATA("Registrační číslo projektu",[1]KHspoj909s!$A$3,"strategie MAS",A64,"Kód a název stavu2","PP30+")+GETPIVOTDATA("Registrační číslo projektu",[1]KHspoj909s!$A$3,"strategie MAS",A64,"Kód a název stavu2","PP27+")+GETPIVOTDATA("Registrační číslo projektu",[1]KHspoj909s!$A$3,"strategie MAS",A64,"Kód a název stavu2","PP41+"),""))</f>
        <v>10</v>
      </c>
      <c r="T64" s="65">
        <f>IF(IFERROR(GETPIVOTDATA("Registrační číslo projektu",[1]KHspoj909s!$A$3,"strategie MAS",A64,"Kód a název stavu2","PP30+")+GETPIVOTDATA("Registrační číslo projektu",[1]KHspoj909s!$A$3,"strategie MAS",A64,"Kód a název stavu2","PP41+"),"")=0,"",IFERROR(GETPIVOTDATA("Registrační číslo projektu",[1]KHspoj909s!$A$3,"strategie MAS",A64,"Kód a název stavu2","PP30+")+GETPIVOTDATA("Registrační číslo projektu",[1]KHspoj909s!$A$3,"strategie MAS",A64,"Kód a název stavu2","PP41+"),""))</f>
        <v>9</v>
      </c>
      <c r="U64" s="65">
        <f>IF(IFERROR(GETPIVOTDATA("Registrační číslo projektu",[1]KHspoj909s!$A$3,"strategie MAS",A64,"Kód a název stavu2","PP41+"),"")=0,"",IFERROR(GETPIVOTDATA("Registrační číslo projektu",[1]KHspoj909s!$A$3,"strategie MAS",A64,"Kód a název stavu2","PP41+"),""))</f>
        <v>6</v>
      </c>
      <c r="V64" s="68">
        <f>IFERROR(VLOOKUP(A64,[1]M975!$A$5:$B$184,2,0),0)/1000</f>
        <v>14935.952300000001</v>
      </c>
    </row>
    <row r="65" spans="1:22" x14ac:dyDescent="0.25">
      <c r="A65" s="61" t="s">
        <v>162</v>
      </c>
      <c r="B65" s="62" t="s">
        <v>163</v>
      </c>
      <c r="C65" s="63" t="s">
        <v>34</v>
      </c>
      <c r="D65" s="64" t="s">
        <v>35</v>
      </c>
      <c r="E65" s="64" t="s">
        <v>35</v>
      </c>
      <c r="F65" s="73" t="s">
        <v>35</v>
      </c>
      <c r="G65" s="65">
        <f>IF(SUM(COUNTIFS([1]!HH902HH[číslo IN],'Stav administrace CLLD v IROP'!A65,[1]!HH902HH[[Kód stavu výzvy ]],{"S42";"S5";"S6";"S7";"S8";"S9"}))=0,"",SUM(COUNTIFS([1]!HH902HH[číslo IN],'Stav administrace CLLD v IROP'!A65,[1]!HH902HH[[Kód stavu výzvy ]],{"S42";"S5";"S6";"S7";"S8";"S9"})))</f>
        <v>8</v>
      </c>
      <c r="H65" s="65">
        <f>IF(SUM(COUNTIFS([1]!HH902HH[číslo IN],'Stav administrace CLLD v IROP'!A65,[1]!HH902HH[[Kód stavu výzvy ]],{"S8";"S9"}))=0,"",SUM(COUNTIFS([1]!HH902HH[číslo IN],'Stav administrace CLLD v IROP'!A65,[1]!HH902HH[[Kód stavu výzvy ]],{"S8";"S9"})))</f>
        <v>8</v>
      </c>
      <c r="I65" s="57" t="str">
        <f>IF(IF(IFERROR(VLOOKUP(CONCATENATE($A65,"-",I$6,"-1-0"),'[1]KTAdO CRR'!$A$4:$D$1000,4,0),"")="",IFERROR(VLOOKUP(CONCATENATE($A65,"-",I$6),[1]!Data[[#All],[MASkod]:[Stav KL (se zjištěním/ bez zjištění)]],11,0),""),"zahájeno")=0,"",IF(IFERROR(VLOOKUP(CONCATENATE($A65,"-",I$6,"-1-0"),'[1]KTAdO CRR'!$A$4:$D$1000,4,0),"")="",IFERROR(VLOOKUP(CONCATENATE($A65,"-",I$6),[1]!Data[[#All],[MASkod]:[Stav KL (se zjištěním/ bez zjištění)]],11,0),""),"zahájeno"))</f>
        <v>se zjištěním</v>
      </c>
      <c r="J65" s="58">
        <f>IF(I65="zahájeno",IFERROR(VLOOKUP(CONCATENATE($A65,"-",I$6,"-1-0"),'[1]KTAdO CRR'!$A$4:$D$1000,4,0),""),IF(I65="","",IFERROR(VLOOKUP(CONCATENATE($A65,"-",I$6),[1]!Data[[#All],[MASkod]:[Stav KL (se zjištěním/ bez zjištění)]],4,0),"")))</f>
        <v>6</v>
      </c>
      <c r="K65" s="66" t="str">
        <f>IF(I65="","",IF(IFERROR(VLOOKUP(CONCATENATE($A65,"-",I$6),[1]!Data[[#All],[MASkod]:[JMPRO]],26,0),"")=0,"ANO",IFERROR(UPPER(LEFT(VLOOKUP(CONCATENATE($A65,"-",I$6),[1]!Data[[#All],[MASkod]:[JMPRO]],26,0),3)),"")))</f>
        <v>ANO</v>
      </c>
      <c r="L65" s="57" t="str">
        <f>IF(IF(IFERROR(VLOOKUP(CONCATENATE($A65,"-",L$6,"-1-0"),'[1]KTAdO CRR'!$A$4:$D$1000,4,0),"")="",IFERROR(VLOOKUP(CONCATENATE($A65,"-",L$6),[1]!Data[[#All],[MASkod]:[Stav KL (se zjištěním/ bez zjištění)]],11,0),""),"zahájeno")=0,"zahájheno",IF(IFERROR(VLOOKUP(CONCATENATE($A65,"-",L$6,"-1-0"),'[1]KTAdO CRR'!$A$4:$D$1000,4,0),"")="",IFERROR(VLOOKUP(CONCATENATE($A65,"-",L$6),[1]!Data[[#All],[MASkod]:[Stav KL (se zjištěním/ bez zjištění)]],11,0),""),"zahájeno"))</f>
        <v/>
      </c>
      <c r="M65" s="58" t="str">
        <f>IF(L65="zahájeno",IFERROR(VLOOKUP(CONCATENATE($A65,"-",L$6,"-1-0"),'[1]KTAdO CRR'!$A$4:$D$1000,4,0),""),IF(L65="","",IFERROR(VLOOKUP(CONCATENATE($A65,"-",L$6),[1]!Data[[#All],[MASkod]:[Stav KL (se zjištěním/ bez zjištění)]],4,0),"")))</f>
        <v/>
      </c>
      <c r="N65" s="66" t="str">
        <f>IF(L65="","",IF(IFERROR(VLOOKUP(CONCATENATE($A65,"-",L$6),[1]!Data[[#All],[MASkod]:[JMPRO]],26,0),"")=0,"ANO",IFERROR(UPPER(LEFT(VLOOKUP(CONCATENATE($A65,"-",L$6),[1]!Data[[#All],[MASkod]:[JMPRO]],26,0),3)),"")))</f>
        <v/>
      </c>
      <c r="O65" s="67" t="str">
        <f>IF(AND(I65="zásadní zjištění",K65="NE"),COUNTIFS('[1]AdO CRR'!D:D,'Stav administrace CLLD v IROP'!A65,'[1]AdO CRR'!A:A,'Stav administrace CLLD v IROP'!J65),IF(AND(L65="zásadní zjištění",N65="NE"),COUNTIFS('[1]AdO CRR'!D:D,'Stav administrace CLLD v IROP'!A65,'[1]AdO CRR'!A:A,'Stav administrace CLLD v IROP'!M65),""))</f>
        <v/>
      </c>
      <c r="P65" s="67" t="str">
        <f>IF(AND(I65="zásadní zjištění",K65="NE"),COUNTIFS('[1]AdO CRR'!D:D,'Stav administrace CLLD v IROP'!A65,'[1]AdO CRR'!A:A,'Stav administrace CLLD v IROP'!J65,'[1]AdO CRR'!Q:Q,"ANO"),IF(AND(L65="zásadní zjištění",N65="NE"),COUNTIFS('[1]AdO CRR'!D:D,'Stav administrace CLLD v IROP'!A65,'[1]AdO CRR'!A:A,'Stav administrace CLLD v IROP'!M65,'[1]AdO CRR'!Q:Q,"ANO"),""))</f>
        <v/>
      </c>
      <c r="Q65" s="71">
        <f>IF(COUNTIFS('[1]AdO CRR'!D:D,'Stav administrace CLLD v IROP'!A65)=0,"",COUNTIFS('[1]AdO CRR'!D:D,'Stav administrace CLLD v IROP'!A65))</f>
        <v>30</v>
      </c>
      <c r="R65" s="71">
        <f>IF(COUNTIFS('[1]AdO CRR'!D:D,'Stav administrace CLLD v IROP'!A65,'[1]AdO CRR'!Q:Q,"ANO")=0,"",COUNTIFS('[1]AdO CRR'!D:D,'Stav administrace CLLD v IROP'!A65,'[1]AdO CRR'!Q:Q,"ANO"))</f>
        <v>29</v>
      </c>
      <c r="S65" s="65">
        <f>IF(IFERROR(GETPIVOTDATA("Registrační číslo projektu",[1]KHspoj909s!$A$3,"strategie MAS",A65,"Kód a název stavu2","PP30+")+GETPIVOTDATA("Registrační číslo projektu",[1]KHspoj909s!$A$3,"strategie MAS",A65,"Kód a název stavu2","PP27+")+GETPIVOTDATA("Registrační číslo projektu",[1]KHspoj909s!$A$3,"strategie MAS",A65,"Kód a název stavu2","PP41+"),"")=0,"",IFERROR(GETPIVOTDATA("Registrační číslo projektu",[1]KHspoj909s!$A$3,"strategie MAS",A65,"Kód a název stavu2","PP30+")+GETPIVOTDATA("Registrační číslo projektu",[1]KHspoj909s!$A$3,"strategie MAS",A65,"Kód a název stavu2","PP27+")+GETPIVOTDATA("Registrační číslo projektu",[1]KHspoj909s!$A$3,"strategie MAS",A65,"Kód a název stavu2","PP41+"),""))</f>
        <v>29</v>
      </c>
      <c r="T65" s="65">
        <f>IF(IFERROR(GETPIVOTDATA("Registrační číslo projektu",[1]KHspoj909s!$A$3,"strategie MAS",A65,"Kód a název stavu2","PP30+")+GETPIVOTDATA("Registrační číslo projektu",[1]KHspoj909s!$A$3,"strategie MAS",A65,"Kód a název stavu2","PP41+"),"")=0,"",IFERROR(GETPIVOTDATA("Registrační číslo projektu",[1]KHspoj909s!$A$3,"strategie MAS",A65,"Kód a název stavu2","PP30+")+GETPIVOTDATA("Registrační číslo projektu",[1]KHspoj909s!$A$3,"strategie MAS",A65,"Kód a název stavu2","PP41+"),""))</f>
        <v>27</v>
      </c>
      <c r="U65" s="65">
        <f>IF(IFERROR(GETPIVOTDATA("Registrační číslo projektu",[1]KHspoj909s!$A$3,"strategie MAS",A65,"Kód a název stavu2","PP41+"),"")=0,"",IFERROR(GETPIVOTDATA("Registrační číslo projektu",[1]KHspoj909s!$A$3,"strategie MAS",A65,"Kód a název stavu2","PP41+"),""))</f>
        <v>6</v>
      </c>
      <c r="V65" s="68">
        <f>IFERROR(VLOOKUP(A65,[1]M975!$A$5:$B$184,2,0),0)/1000</f>
        <v>4624.7957699999997</v>
      </c>
    </row>
    <row r="66" spans="1:22" x14ac:dyDescent="0.25">
      <c r="A66" s="61" t="s">
        <v>164</v>
      </c>
      <c r="B66" s="62" t="s">
        <v>165</v>
      </c>
      <c r="C66" s="70" t="s">
        <v>74</v>
      </c>
      <c r="D66" s="64" t="s">
        <v>35</v>
      </c>
      <c r="E66" s="64" t="s">
        <v>35</v>
      </c>
      <c r="F66" s="73" t="s">
        <v>35</v>
      </c>
      <c r="G66" s="65">
        <f>IF(SUM(COUNTIFS([1]!HH902HH[číslo IN],'Stav administrace CLLD v IROP'!A66,[1]!HH902HH[[Kód stavu výzvy ]],{"S42";"S5";"S6";"S7";"S8";"S9"}))=0,"",SUM(COUNTIFS([1]!HH902HH[číslo IN],'Stav administrace CLLD v IROP'!A66,[1]!HH902HH[[Kód stavu výzvy ]],{"S42";"S5";"S6";"S7";"S8";"S9"})))</f>
        <v>5</v>
      </c>
      <c r="H66" s="65">
        <f>IF(SUM(COUNTIFS([1]!HH902HH[číslo IN],'Stav administrace CLLD v IROP'!A66,[1]!HH902HH[[Kód stavu výzvy ]],{"S8";"S9"}))=0,"",SUM(COUNTIFS([1]!HH902HH[číslo IN],'Stav administrace CLLD v IROP'!A66,[1]!HH902HH[[Kód stavu výzvy ]],{"S8";"S9"})))</f>
        <v>4</v>
      </c>
      <c r="I66" s="57" t="str">
        <f>IF(IF(IFERROR(VLOOKUP(CONCATENATE($A66,"-",I$6,"-1-0"),'[1]KTAdO CRR'!$A$4:$D$1000,4,0),"")="",IFERROR(VLOOKUP(CONCATENATE($A66,"-",I$6),[1]!Data[[#All],[MASkod]:[Stav KL (se zjištěním/ bez zjištění)]],11,0),""),"zahájeno")=0,"",IF(IFERROR(VLOOKUP(CONCATENATE($A66,"-",I$6,"-1-0"),'[1]KTAdO CRR'!$A$4:$D$1000,4,0),"")="",IFERROR(VLOOKUP(CONCATENATE($A66,"-",I$6),[1]!Data[[#All],[MASkod]:[Stav KL (se zjištěním/ bez zjištění)]],11,0),""),"zahájeno"))</f>
        <v/>
      </c>
      <c r="J66" s="58" t="str">
        <f>IF(I66="zahájeno",IFERROR(VLOOKUP(CONCATENATE($A66,"-",I$6,"-1-0"),'[1]KTAdO CRR'!$A$4:$D$1000,4,0),""),IF(I66="","",IFERROR(VLOOKUP(CONCATENATE($A66,"-",I$6),[1]!Data[[#All],[MASkod]:[Stav KL (se zjištěním/ bez zjištění)]],4,0),"")))</f>
        <v/>
      </c>
      <c r="K66" s="66" t="str">
        <f>IF(I66="","",IF(IFERROR(VLOOKUP(CONCATENATE($A66,"-",I$6),[1]!Data[[#All],[MASkod]:[JMPRO]],26,0),"")=0,"ANO",IFERROR(UPPER(LEFT(VLOOKUP(CONCATENATE($A66,"-",I$6),[1]!Data[[#All],[MASkod]:[JMPRO]],26,0),3)),"")))</f>
        <v/>
      </c>
      <c r="L66" s="57" t="str">
        <f>IF(IF(IFERROR(VLOOKUP(CONCATENATE($A66,"-",L$6,"-1-0"),'[1]KTAdO CRR'!$A$4:$D$1000,4,0),"")="",IFERROR(VLOOKUP(CONCATENATE($A66,"-",L$6),[1]!Data[[#All],[MASkod]:[Stav KL (se zjištěním/ bez zjištění)]],11,0),""),"zahájeno")=0,"zahájheno",IF(IFERROR(VLOOKUP(CONCATENATE($A66,"-",L$6,"-1-0"),'[1]KTAdO CRR'!$A$4:$D$1000,4,0),"")="",IFERROR(VLOOKUP(CONCATENATE($A66,"-",L$6),[1]!Data[[#All],[MASkod]:[Stav KL (se zjištěním/ bez zjištění)]],11,0),""),"zahájeno"))</f>
        <v/>
      </c>
      <c r="M66" s="58" t="str">
        <f>IF(L66="zahájeno",IFERROR(VLOOKUP(CONCATENATE($A66,"-",L$6,"-1-0"),'[1]KTAdO CRR'!$A$4:$D$1000,4,0),""),IF(L66="","",IFERROR(VLOOKUP(CONCATENATE($A66,"-",L$6),[1]!Data[[#All],[MASkod]:[Stav KL (se zjištěním/ bez zjištění)]],4,0),"")))</f>
        <v/>
      </c>
      <c r="N66" s="66" t="str">
        <f>IF(L66="","",IF(IFERROR(VLOOKUP(CONCATENATE($A66,"-",L$6),[1]!Data[[#All],[MASkod]:[JMPRO]],26,0),"")=0,"ANO",IFERROR(UPPER(LEFT(VLOOKUP(CONCATENATE($A66,"-",L$6),[1]!Data[[#All],[MASkod]:[JMPRO]],26,0),3)),"")))</f>
        <v/>
      </c>
      <c r="O66" s="67" t="str">
        <f>IF(AND(I66="zásadní zjištění",K66="NE"),COUNTIFS('[1]AdO CRR'!D:D,'Stav administrace CLLD v IROP'!A66,'[1]AdO CRR'!A:A,'Stav administrace CLLD v IROP'!J66),IF(AND(L66="zásadní zjištění",N66="NE"),COUNTIFS('[1]AdO CRR'!D:D,'Stav administrace CLLD v IROP'!A66,'[1]AdO CRR'!A:A,'Stav administrace CLLD v IROP'!M66),""))</f>
        <v/>
      </c>
      <c r="P66" s="67" t="str">
        <f>IF(AND(I66="zásadní zjištění",K66="NE"),COUNTIFS('[1]AdO CRR'!D:D,'Stav administrace CLLD v IROP'!A66,'[1]AdO CRR'!A:A,'Stav administrace CLLD v IROP'!J66,'[1]AdO CRR'!Q:Q,"ANO"),IF(AND(L66="zásadní zjištění",N66="NE"),COUNTIFS('[1]AdO CRR'!D:D,'Stav administrace CLLD v IROP'!A66,'[1]AdO CRR'!A:A,'Stav administrace CLLD v IROP'!M66,'[1]AdO CRR'!Q:Q,"ANO"),""))</f>
        <v/>
      </c>
      <c r="Q66" s="71">
        <f>IF(COUNTIFS('[1]AdO CRR'!D:D,'Stav administrace CLLD v IROP'!A66)=0,"",COUNTIFS('[1]AdO CRR'!D:D,'Stav administrace CLLD v IROP'!A66))</f>
        <v>9</v>
      </c>
      <c r="R66" s="71">
        <f>IF(COUNTIFS('[1]AdO CRR'!D:D,'Stav administrace CLLD v IROP'!A66,'[1]AdO CRR'!Q:Q,"ANO")=0,"",COUNTIFS('[1]AdO CRR'!D:D,'Stav administrace CLLD v IROP'!A66,'[1]AdO CRR'!Q:Q,"ANO"))</f>
        <v>9</v>
      </c>
      <c r="S66" s="65">
        <f>IF(IFERROR(GETPIVOTDATA("Registrační číslo projektu",[1]KHspoj909s!$A$3,"strategie MAS",A66,"Kód a název stavu2","PP30+")+GETPIVOTDATA("Registrační číslo projektu",[1]KHspoj909s!$A$3,"strategie MAS",A66,"Kód a název stavu2","PP27+")+GETPIVOTDATA("Registrační číslo projektu",[1]KHspoj909s!$A$3,"strategie MAS",A66,"Kód a název stavu2","PP41+"),"")=0,"",IFERROR(GETPIVOTDATA("Registrační číslo projektu",[1]KHspoj909s!$A$3,"strategie MAS",A66,"Kód a název stavu2","PP30+")+GETPIVOTDATA("Registrační číslo projektu",[1]KHspoj909s!$A$3,"strategie MAS",A66,"Kód a název stavu2","PP27+")+GETPIVOTDATA("Registrační číslo projektu",[1]KHspoj909s!$A$3,"strategie MAS",A66,"Kód a název stavu2","PP41+"),""))</f>
        <v>9</v>
      </c>
      <c r="T66" s="65">
        <f>IF(IFERROR(GETPIVOTDATA("Registrační číslo projektu",[1]KHspoj909s!$A$3,"strategie MAS",A66,"Kód a název stavu2","PP30+")+GETPIVOTDATA("Registrační číslo projektu",[1]KHspoj909s!$A$3,"strategie MAS",A66,"Kód a název stavu2","PP41+"),"")=0,"",IFERROR(GETPIVOTDATA("Registrační číslo projektu",[1]KHspoj909s!$A$3,"strategie MAS",A66,"Kód a název stavu2","PP30+")+GETPIVOTDATA("Registrační číslo projektu",[1]KHspoj909s!$A$3,"strategie MAS",A66,"Kód a název stavu2","PP41+"),""))</f>
        <v>9</v>
      </c>
      <c r="U66" s="65">
        <f>IF(IFERROR(GETPIVOTDATA("Registrační číslo projektu",[1]KHspoj909s!$A$3,"strategie MAS",A66,"Kód a název stavu2","PP41+"),"")=0,"",IFERROR(GETPIVOTDATA("Registrační číslo projektu",[1]KHspoj909s!$A$3,"strategie MAS",A66,"Kód a název stavu2","PP41+"),""))</f>
        <v>5</v>
      </c>
      <c r="V66" s="68">
        <f>IFERROR(VLOOKUP(A66,[1]M975!$A$5:$B$184,2,0),0)/1000</f>
        <v>16369.46861</v>
      </c>
    </row>
    <row r="67" spans="1:22" x14ac:dyDescent="0.25">
      <c r="A67" s="61" t="s">
        <v>166</v>
      </c>
      <c r="B67" s="62" t="s">
        <v>167</v>
      </c>
      <c r="C67" s="63" t="s">
        <v>40</v>
      </c>
      <c r="D67" s="64" t="s">
        <v>35</v>
      </c>
      <c r="E67" s="64" t="s">
        <v>35</v>
      </c>
      <c r="F67" s="73" t="s">
        <v>35</v>
      </c>
      <c r="G67" s="65">
        <f>IF(SUM(COUNTIFS([1]!HH902HH[číslo IN],'Stav administrace CLLD v IROP'!A67,[1]!HH902HH[[Kód stavu výzvy ]],{"S42";"S5";"S6";"S7";"S8";"S9"}))=0,"",SUM(COUNTIFS([1]!HH902HH[číslo IN],'Stav administrace CLLD v IROP'!A67,[1]!HH902HH[[Kód stavu výzvy ]],{"S42";"S5";"S6";"S7";"S8";"S9"})))</f>
        <v>4</v>
      </c>
      <c r="H67" s="65">
        <f>IF(SUM(COUNTIFS([1]!HH902HH[číslo IN],'Stav administrace CLLD v IROP'!A67,[1]!HH902HH[[Kód stavu výzvy ]],{"S8";"S9"}))=0,"",SUM(COUNTIFS([1]!HH902HH[číslo IN],'Stav administrace CLLD v IROP'!A67,[1]!HH902HH[[Kód stavu výzvy ]],{"S8";"S9"})))</f>
        <v>4</v>
      </c>
      <c r="I67" s="57" t="str">
        <f>IF(IF(IFERROR(VLOOKUP(CONCATENATE($A67,"-",I$6,"-1-0"),'[1]KTAdO CRR'!$A$4:$D$1000,4,0),"")="",IFERROR(VLOOKUP(CONCATENATE($A67,"-",I$6),[1]!Data[[#All],[MASkod]:[Stav KL (se zjištěním/ bez zjištění)]],11,0),""),"zahájeno")=0,"",IF(IFERROR(VLOOKUP(CONCATENATE($A67,"-",I$6,"-1-0"),'[1]KTAdO CRR'!$A$4:$D$1000,4,0),"")="",IFERROR(VLOOKUP(CONCATENATE($A67,"-",I$6),[1]!Data[[#All],[MASkod]:[Stav KL (se zjištěním/ bez zjištění)]],11,0),""),"zahájeno"))</f>
        <v>zásadní zjištění</v>
      </c>
      <c r="J67" s="58">
        <f>IF(I67="zahájeno",IFERROR(VLOOKUP(CONCATENATE($A67,"-",I$6,"-1-0"),'[1]KTAdO CRR'!$A$4:$D$1000,4,0),""),IF(I67="","",IFERROR(VLOOKUP(CONCATENATE($A67,"-",I$6),[1]!Data[[#All],[MASkod]:[Stav KL (se zjištěním/ bez zjištění)]],4,0),"")))</f>
        <v>1</v>
      </c>
      <c r="K67" s="66" t="str">
        <f>IF(I67="","",IF(IFERROR(VLOOKUP(CONCATENATE($A67,"-",I$6),[1]!Data[[#All],[MASkod]:[JMPRO]],26,0),"")=0,"ANO",IFERROR(UPPER(LEFT(VLOOKUP(CONCATENATE($A67,"-",I$6),[1]!Data[[#All],[MASkod]:[JMPRO]],26,0),3)),"")))</f>
        <v>ANO</v>
      </c>
      <c r="L67" s="57" t="str">
        <f>IF(IF(IFERROR(VLOOKUP(CONCATENATE($A67,"-",L$6,"-1-0"),'[1]KTAdO CRR'!$A$4:$D$1000,4,0),"")="",IFERROR(VLOOKUP(CONCATENATE($A67,"-",L$6),[1]!Data[[#All],[MASkod]:[Stav KL (se zjištěním/ bez zjištění)]],11,0),""),"zahájeno")=0,"zahájheno",IF(IFERROR(VLOOKUP(CONCATENATE($A67,"-",L$6,"-1-0"),'[1]KTAdO CRR'!$A$4:$D$1000,4,0),"")="",IFERROR(VLOOKUP(CONCATENATE($A67,"-",L$6),[1]!Data[[#All],[MASkod]:[Stav KL (se zjištěním/ bez zjištění)]],11,0),""),"zahájeno"))</f>
        <v/>
      </c>
      <c r="M67" s="58" t="str">
        <f>IF(L67="zahájeno",IFERROR(VLOOKUP(CONCATENATE($A67,"-",L$6,"-1-0"),'[1]KTAdO CRR'!$A$4:$D$1000,4,0),""),IF(L67="","",IFERROR(VLOOKUP(CONCATENATE($A67,"-",L$6),[1]!Data[[#All],[MASkod]:[Stav KL (se zjištěním/ bez zjištění)]],4,0),"")))</f>
        <v/>
      </c>
      <c r="N67" s="66" t="str">
        <f>IF(L67="","",IF(IFERROR(VLOOKUP(CONCATENATE($A67,"-",L$6),[1]!Data[[#All],[MASkod]:[JMPRO]],26,0),"")=0,"ANO",IFERROR(UPPER(LEFT(VLOOKUP(CONCATENATE($A67,"-",L$6),[1]!Data[[#All],[MASkod]:[JMPRO]],26,0),3)),"")))</f>
        <v/>
      </c>
      <c r="O67" s="67" t="str">
        <f>IF(AND(I67="zásadní zjištění",K67="NE"),COUNTIFS('[1]AdO CRR'!D:D,'Stav administrace CLLD v IROP'!A67,'[1]AdO CRR'!A:A,'Stav administrace CLLD v IROP'!J67),IF(AND(L67="zásadní zjištění",N67="NE"),COUNTIFS('[1]AdO CRR'!D:D,'Stav administrace CLLD v IROP'!A67,'[1]AdO CRR'!A:A,'Stav administrace CLLD v IROP'!M67),""))</f>
        <v/>
      </c>
      <c r="P67" s="67" t="str">
        <f>IF(AND(I67="zásadní zjištění",K67="NE"),COUNTIFS('[1]AdO CRR'!D:D,'Stav administrace CLLD v IROP'!A67,'[1]AdO CRR'!A:A,'Stav administrace CLLD v IROP'!J67,'[1]AdO CRR'!Q:Q,"ANO"),IF(AND(L67="zásadní zjištění",N67="NE"),COUNTIFS('[1]AdO CRR'!D:D,'Stav administrace CLLD v IROP'!A67,'[1]AdO CRR'!A:A,'Stav administrace CLLD v IROP'!M67,'[1]AdO CRR'!Q:Q,"ANO"),""))</f>
        <v/>
      </c>
      <c r="Q67" s="71">
        <f>IF(COUNTIFS('[1]AdO CRR'!D:D,'Stav administrace CLLD v IROP'!A67)=0,"",COUNTIFS('[1]AdO CRR'!D:D,'Stav administrace CLLD v IROP'!A67))</f>
        <v>17</v>
      </c>
      <c r="R67" s="71">
        <f>IF(COUNTIFS('[1]AdO CRR'!D:D,'Stav administrace CLLD v IROP'!A67,'[1]AdO CRR'!Q:Q,"ANO")=0,"",COUNTIFS('[1]AdO CRR'!D:D,'Stav administrace CLLD v IROP'!A67,'[1]AdO CRR'!Q:Q,"ANO"))</f>
        <v>8</v>
      </c>
      <c r="S67" s="65">
        <f>IF(IFERROR(GETPIVOTDATA("Registrační číslo projektu",[1]KHspoj909s!$A$3,"strategie MAS",A67,"Kód a název stavu2","PP30+")+GETPIVOTDATA("Registrační číslo projektu",[1]KHspoj909s!$A$3,"strategie MAS",A67,"Kód a název stavu2","PP27+")+GETPIVOTDATA("Registrační číslo projektu",[1]KHspoj909s!$A$3,"strategie MAS",A67,"Kód a název stavu2","PP41+"),"")=0,"",IFERROR(GETPIVOTDATA("Registrační číslo projektu",[1]KHspoj909s!$A$3,"strategie MAS",A67,"Kód a název stavu2","PP30+")+GETPIVOTDATA("Registrační číslo projektu",[1]KHspoj909s!$A$3,"strategie MAS",A67,"Kód a název stavu2","PP27+")+GETPIVOTDATA("Registrační číslo projektu",[1]KHspoj909s!$A$3,"strategie MAS",A67,"Kód a název stavu2","PP41+"),""))</f>
        <v>8</v>
      </c>
      <c r="T67" s="65">
        <f>IF(IFERROR(GETPIVOTDATA("Registrační číslo projektu",[1]KHspoj909s!$A$3,"strategie MAS",A67,"Kód a název stavu2","PP30+")+GETPIVOTDATA("Registrační číslo projektu",[1]KHspoj909s!$A$3,"strategie MAS",A67,"Kód a název stavu2","PP41+"),"")=0,"",IFERROR(GETPIVOTDATA("Registrační číslo projektu",[1]KHspoj909s!$A$3,"strategie MAS",A67,"Kód a název stavu2","PP30+")+GETPIVOTDATA("Registrační číslo projektu",[1]KHspoj909s!$A$3,"strategie MAS",A67,"Kód a název stavu2","PP41+"),""))</f>
        <v>7</v>
      </c>
      <c r="U67" s="65">
        <f>IF(IFERROR(GETPIVOTDATA("Registrační číslo projektu",[1]KHspoj909s!$A$3,"strategie MAS",A67,"Kód a název stavu2","PP41+"),"")=0,"",IFERROR(GETPIVOTDATA("Registrační číslo projektu",[1]KHspoj909s!$A$3,"strategie MAS",A67,"Kód a název stavu2","PP41+"),""))</f>
        <v>4</v>
      </c>
      <c r="V67" s="68">
        <f>IFERROR(VLOOKUP(A67,[1]M975!$A$5:$B$184,2,0),0)/1000</f>
        <v>2262.7793500000002</v>
      </c>
    </row>
    <row r="68" spans="1:22" x14ac:dyDescent="0.25">
      <c r="A68" s="61" t="s">
        <v>168</v>
      </c>
      <c r="B68" s="62" t="s">
        <v>169</v>
      </c>
      <c r="C68" s="63" t="s">
        <v>111</v>
      </c>
      <c r="D68" s="64" t="s">
        <v>35</v>
      </c>
      <c r="E68" s="64" t="s">
        <v>35</v>
      </c>
      <c r="F68" s="77" t="s">
        <v>35</v>
      </c>
      <c r="G68" s="65">
        <f>IF(SUM(COUNTIFS([1]!HH902HH[číslo IN],'Stav administrace CLLD v IROP'!A68,[1]!HH902HH[[Kód stavu výzvy ]],{"S42";"S5";"S6";"S7";"S8";"S9"}))=0,"",SUM(COUNTIFS([1]!HH902HH[číslo IN],'Stav administrace CLLD v IROP'!A68,[1]!HH902HH[[Kód stavu výzvy ]],{"S42";"S5";"S6";"S7";"S8";"S9"})))</f>
        <v>3</v>
      </c>
      <c r="H68" s="65">
        <f>IF(SUM(COUNTIFS([1]!HH902HH[číslo IN],'Stav administrace CLLD v IROP'!A68,[1]!HH902HH[[Kód stavu výzvy ]],{"S8";"S9"}))=0,"",SUM(COUNTIFS([1]!HH902HH[číslo IN],'Stav administrace CLLD v IROP'!A68,[1]!HH902HH[[Kód stavu výzvy ]],{"S8";"S9"})))</f>
        <v>3</v>
      </c>
      <c r="I68" s="57" t="str">
        <f>IF(IF(IFERROR(VLOOKUP(CONCATENATE($A68,"-",I$6,"-1-0"),'[1]KTAdO CRR'!$A$4:$D$1000,4,0),"")="",IFERROR(VLOOKUP(CONCATENATE($A68,"-",I$6),[1]!Data[[#All],[MASkod]:[Stav KL (se zjištěním/ bez zjištění)]],11,0),""),"zahájeno")=0,"",IF(IFERROR(VLOOKUP(CONCATENATE($A68,"-",I$6,"-1-0"),'[1]KTAdO CRR'!$A$4:$D$1000,4,0),"")="",IFERROR(VLOOKUP(CONCATENATE($A68,"-",I$6),[1]!Data[[#All],[MASkod]:[Stav KL (se zjištěním/ bez zjištění)]],11,0),""),"zahájeno"))</f>
        <v>bez zjištění</v>
      </c>
      <c r="J68" s="58">
        <f>IF(I68="zahájeno",IFERROR(VLOOKUP(CONCATENATE($A68,"-",I$6,"-1-0"),'[1]KTAdO CRR'!$A$4:$D$1000,4,0),""),IF(I68="","",IFERROR(VLOOKUP(CONCATENATE($A68,"-",I$6),[1]!Data[[#All],[MASkod]:[Stav KL (se zjištěním/ bez zjištění)]],4,0),"")))</f>
        <v>1</v>
      </c>
      <c r="K68" s="66" t="str">
        <f>IF(I68="","",IF(IFERROR(VLOOKUP(CONCATENATE($A68,"-",I$6),[1]!Data[[#All],[MASkod]:[JMPRO]],26,0),"")=0,"ANO",IFERROR(UPPER(LEFT(VLOOKUP(CONCATENATE($A68,"-",I$6),[1]!Data[[#All],[MASkod]:[JMPRO]],26,0),3)),"")))</f>
        <v>ANO</v>
      </c>
      <c r="L68" s="57" t="str">
        <f>IF(IF(IFERROR(VLOOKUP(CONCATENATE($A68,"-",L$6,"-1-0"),'[1]KTAdO CRR'!$A$4:$D$1000,4,0),"")="",IFERROR(VLOOKUP(CONCATENATE($A68,"-",L$6),[1]!Data[[#All],[MASkod]:[Stav KL (se zjištěním/ bez zjištění)]],11,0),""),"zahájeno")=0,"zahájheno",IF(IFERROR(VLOOKUP(CONCATENATE($A68,"-",L$6,"-1-0"),'[1]KTAdO CRR'!$A$4:$D$1000,4,0),"")="",IFERROR(VLOOKUP(CONCATENATE($A68,"-",L$6),[1]!Data[[#All],[MASkod]:[Stav KL (se zjištěním/ bez zjištění)]],11,0),""),"zahájeno"))</f>
        <v/>
      </c>
      <c r="M68" s="58" t="str">
        <f>IF(L68="zahájeno",IFERROR(VLOOKUP(CONCATENATE($A68,"-",L$6,"-1-0"),'[1]KTAdO CRR'!$A$4:$D$1000,4,0),""),IF(L68="","",IFERROR(VLOOKUP(CONCATENATE($A68,"-",L$6),[1]!Data[[#All],[MASkod]:[Stav KL (se zjištěním/ bez zjištění)]],4,0),"")))</f>
        <v/>
      </c>
      <c r="N68" s="66" t="str">
        <f>IF(L68="","",IF(IFERROR(VLOOKUP(CONCATENATE($A68,"-",L$6),[1]!Data[[#All],[MASkod]:[JMPRO]],26,0),"")=0,"ANO",IFERROR(UPPER(LEFT(VLOOKUP(CONCATENATE($A68,"-",L$6),[1]!Data[[#All],[MASkod]:[JMPRO]],26,0),3)),"")))</f>
        <v/>
      </c>
      <c r="O68" s="67" t="str">
        <f>IF(AND(I68="zásadní zjištění",K68="NE"),COUNTIFS('[1]AdO CRR'!D:D,'Stav administrace CLLD v IROP'!A68,'[1]AdO CRR'!A:A,'Stav administrace CLLD v IROP'!J68),IF(AND(L68="zásadní zjištění",N68="NE"),COUNTIFS('[1]AdO CRR'!D:D,'Stav administrace CLLD v IROP'!A68,'[1]AdO CRR'!A:A,'Stav administrace CLLD v IROP'!M68),""))</f>
        <v/>
      </c>
      <c r="P68" s="67" t="str">
        <f>IF(AND(I68="zásadní zjištění",K68="NE"),COUNTIFS('[1]AdO CRR'!D:D,'Stav administrace CLLD v IROP'!A68,'[1]AdO CRR'!A:A,'Stav administrace CLLD v IROP'!J68,'[1]AdO CRR'!Q:Q,"ANO"),IF(AND(L68="zásadní zjištění",N68="NE"),COUNTIFS('[1]AdO CRR'!D:D,'Stav administrace CLLD v IROP'!A68,'[1]AdO CRR'!A:A,'Stav administrace CLLD v IROP'!M68,'[1]AdO CRR'!Q:Q,"ANO"),""))</f>
        <v/>
      </c>
      <c r="Q68" s="71">
        <f>IF(COUNTIFS('[1]AdO CRR'!D:D,'Stav administrace CLLD v IROP'!A68)=0,"",COUNTIFS('[1]AdO CRR'!D:D,'Stav administrace CLLD v IROP'!A68))</f>
        <v>9</v>
      </c>
      <c r="R68" s="71">
        <f>IF(COUNTIFS('[1]AdO CRR'!D:D,'Stav administrace CLLD v IROP'!A68,'[1]AdO CRR'!Q:Q,"ANO")=0,"",COUNTIFS('[1]AdO CRR'!D:D,'Stav administrace CLLD v IROP'!A68,'[1]AdO CRR'!Q:Q,"ANO"))</f>
        <v>9</v>
      </c>
      <c r="S68" s="65">
        <f>IF(IFERROR(GETPIVOTDATA("Registrační číslo projektu",[1]KHspoj909s!$A$3,"strategie MAS",A68,"Kód a název stavu2","PP30+")+GETPIVOTDATA("Registrační číslo projektu",[1]KHspoj909s!$A$3,"strategie MAS",A68,"Kód a název stavu2","PP27+")+GETPIVOTDATA("Registrační číslo projektu",[1]KHspoj909s!$A$3,"strategie MAS",A68,"Kód a název stavu2","PP41+"),"")=0,"",IFERROR(GETPIVOTDATA("Registrační číslo projektu",[1]KHspoj909s!$A$3,"strategie MAS",A68,"Kód a název stavu2","PP30+")+GETPIVOTDATA("Registrační číslo projektu",[1]KHspoj909s!$A$3,"strategie MAS",A68,"Kód a název stavu2","PP27+")+GETPIVOTDATA("Registrační číslo projektu",[1]KHspoj909s!$A$3,"strategie MAS",A68,"Kód a název stavu2","PP41+"),""))</f>
        <v>8</v>
      </c>
      <c r="T68" s="65">
        <f>IF(IFERROR(GETPIVOTDATA("Registrační číslo projektu",[1]KHspoj909s!$A$3,"strategie MAS",A68,"Kód a název stavu2","PP30+")+GETPIVOTDATA("Registrační číslo projektu",[1]KHspoj909s!$A$3,"strategie MAS",A68,"Kód a název stavu2","PP41+"),"")=0,"",IFERROR(GETPIVOTDATA("Registrační číslo projektu",[1]KHspoj909s!$A$3,"strategie MAS",A68,"Kód a název stavu2","PP30+")+GETPIVOTDATA("Registrační číslo projektu",[1]KHspoj909s!$A$3,"strategie MAS",A68,"Kód a název stavu2","PP41+"),""))</f>
        <v>6</v>
      </c>
      <c r="U68" s="65" t="str">
        <f>IF(IFERROR(GETPIVOTDATA("Registrační číslo projektu",[1]KHspoj909s!$A$3,"strategie MAS",A68,"Kód a název stavu2","PP41+"),"")=0,"",IFERROR(GETPIVOTDATA("Registrační číslo projektu",[1]KHspoj909s!$A$3,"strategie MAS",A68,"Kód a název stavu2","PP41+"),""))</f>
        <v/>
      </c>
      <c r="V68" s="68">
        <f>IFERROR(VLOOKUP(A68,[1]M975!$A$5:$B$184,2,0),0)/1000</f>
        <v>0</v>
      </c>
    </row>
    <row r="69" spans="1:22" x14ac:dyDescent="0.25">
      <c r="A69" s="61" t="s">
        <v>170</v>
      </c>
      <c r="B69" s="62" t="s">
        <v>171</v>
      </c>
      <c r="C69" s="63" t="s">
        <v>111</v>
      </c>
      <c r="D69" s="64" t="s">
        <v>35</v>
      </c>
      <c r="E69" s="64" t="s">
        <v>35</v>
      </c>
      <c r="F69" s="73" t="s">
        <v>35</v>
      </c>
      <c r="G69" s="65">
        <f>IF(SUM(COUNTIFS([1]!HH902HH[číslo IN],'Stav administrace CLLD v IROP'!A69,[1]!HH902HH[[Kód stavu výzvy ]],{"S42";"S5";"S6";"S7";"S8";"S9"}))=0,"",SUM(COUNTIFS([1]!HH902HH[číslo IN],'Stav administrace CLLD v IROP'!A69,[1]!HH902HH[[Kód stavu výzvy ]],{"S42";"S5";"S6";"S7";"S8";"S9"})))</f>
        <v>8</v>
      </c>
      <c r="H69" s="65">
        <f>IF(SUM(COUNTIFS([1]!HH902HH[číslo IN],'Stav administrace CLLD v IROP'!A69,[1]!HH902HH[[Kód stavu výzvy ]],{"S8";"S9"}))=0,"",SUM(COUNTIFS([1]!HH902HH[číslo IN],'Stav administrace CLLD v IROP'!A69,[1]!HH902HH[[Kód stavu výzvy ]],{"S8";"S9"})))</f>
        <v>5</v>
      </c>
      <c r="I69" s="57" t="str">
        <f>IF(IF(IFERROR(VLOOKUP(CONCATENATE($A69,"-",I$6,"-1-0"),'[1]KTAdO CRR'!$A$4:$D$1000,4,0),"")="",IFERROR(VLOOKUP(CONCATENATE($A69,"-",I$6),[1]!Data[[#All],[MASkod]:[Stav KL (se zjištěním/ bez zjištění)]],11,0),""),"zahájeno")=0,"",IF(IFERROR(VLOOKUP(CONCATENATE($A69,"-",I$6,"-1-0"),'[1]KTAdO CRR'!$A$4:$D$1000,4,0),"")="",IFERROR(VLOOKUP(CONCATENATE($A69,"-",I$6),[1]!Data[[#All],[MASkod]:[Stav KL (se zjištěním/ bez zjištění)]],11,0),""),"zahájeno"))</f>
        <v>zásadní zjištění</v>
      </c>
      <c r="J69" s="58">
        <f>IF(I69="zahájeno",IFERROR(VLOOKUP(CONCATENATE($A69,"-",I$6,"-1-0"),'[1]KTAdO CRR'!$A$4:$D$1000,4,0),""),IF(I69="","",IFERROR(VLOOKUP(CONCATENATE($A69,"-",I$6),[1]!Data[[#All],[MASkod]:[Stav KL (se zjištěním/ bez zjištění)]],4,0),"")))</f>
        <v>1</v>
      </c>
      <c r="K69" s="66" t="str">
        <f>IF(I69="","",IF(IFERROR(VLOOKUP(CONCATENATE($A69,"-",I$6),[1]!Data[[#All],[MASkod]:[JMPRO]],26,0),"")=0,"ANO",IFERROR(UPPER(LEFT(VLOOKUP(CONCATENATE($A69,"-",I$6),[1]!Data[[#All],[MASkod]:[JMPRO]],26,0),3)),"")))</f>
        <v>ANO</v>
      </c>
      <c r="L69" s="57" t="str">
        <f>IF(IF(IFERROR(VLOOKUP(CONCATENATE($A69,"-",L$6,"-1-0"),'[1]KTAdO CRR'!$A$4:$D$1000,4,0),"")="",IFERROR(VLOOKUP(CONCATENATE($A69,"-",L$6),[1]!Data[[#All],[MASkod]:[Stav KL (se zjištěním/ bez zjištění)]],11,0),""),"zahájeno")=0,"zahájheno",IF(IFERROR(VLOOKUP(CONCATENATE($A69,"-",L$6,"-1-0"),'[1]KTAdO CRR'!$A$4:$D$1000,4,0),"")="",IFERROR(VLOOKUP(CONCATENATE($A69,"-",L$6),[1]!Data[[#All],[MASkod]:[Stav KL (se zjištěním/ bez zjištění)]],11,0),""),"zahájeno"))</f>
        <v/>
      </c>
      <c r="M69" s="58" t="str">
        <f>IF(L69="zahájeno",IFERROR(VLOOKUP(CONCATENATE($A69,"-",L$6,"-1-0"),'[1]KTAdO CRR'!$A$4:$D$1000,4,0),""),IF(L69="","",IFERROR(VLOOKUP(CONCATENATE($A69,"-",L$6),[1]!Data[[#All],[MASkod]:[Stav KL (se zjištěním/ bez zjištění)]],4,0),"")))</f>
        <v/>
      </c>
      <c r="N69" s="66" t="str">
        <f>IF(L69="","",IF(IFERROR(VLOOKUP(CONCATENATE($A69,"-",L$6),[1]!Data[[#All],[MASkod]:[JMPRO]],26,0),"")=0,"ANO",IFERROR(UPPER(LEFT(VLOOKUP(CONCATENATE($A69,"-",L$6),[1]!Data[[#All],[MASkod]:[JMPRO]],26,0),3)),"")))</f>
        <v/>
      </c>
      <c r="O69" s="67" t="str">
        <f>IF(AND(I69="zásadní zjištění",K69="NE"),COUNTIFS('[1]AdO CRR'!D:D,'Stav administrace CLLD v IROP'!A69,'[1]AdO CRR'!A:A,'Stav administrace CLLD v IROP'!J69),IF(AND(L69="zásadní zjištění",N69="NE"),COUNTIFS('[1]AdO CRR'!D:D,'Stav administrace CLLD v IROP'!A69,'[1]AdO CRR'!A:A,'Stav administrace CLLD v IROP'!M69),""))</f>
        <v/>
      </c>
      <c r="P69" s="67" t="str">
        <f>IF(AND(I69="zásadní zjištění",K69="NE"),COUNTIFS('[1]AdO CRR'!D:D,'Stav administrace CLLD v IROP'!A69,'[1]AdO CRR'!A:A,'Stav administrace CLLD v IROP'!J69,'[1]AdO CRR'!Q:Q,"ANO"),IF(AND(L69="zásadní zjištění",N69="NE"),COUNTIFS('[1]AdO CRR'!D:D,'Stav administrace CLLD v IROP'!A69,'[1]AdO CRR'!A:A,'Stav administrace CLLD v IROP'!M69,'[1]AdO CRR'!Q:Q,"ANO"),""))</f>
        <v/>
      </c>
      <c r="Q69" s="71">
        <f>IF(COUNTIFS('[1]AdO CRR'!D:D,'Stav administrace CLLD v IROP'!A69)=0,"",COUNTIFS('[1]AdO CRR'!D:D,'Stav administrace CLLD v IROP'!A69))</f>
        <v>13</v>
      </c>
      <c r="R69" s="71">
        <f>IF(COUNTIFS('[1]AdO CRR'!D:D,'Stav administrace CLLD v IROP'!A69,'[1]AdO CRR'!Q:Q,"ANO")=0,"",COUNTIFS('[1]AdO CRR'!D:D,'Stav administrace CLLD v IROP'!A69,'[1]AdO CRR'!Q:Q,"ANO"))</f>
        <v>12</v>
      </c>
      <c r="S69" s="65">
        <f>IF(IFERROR(GETPIVOTDATA("Registrační číslo projektu",[1]KHspoj909s!$A$3,"strategie MAS",A69,"Kód a název stavu2","PP30+")+GETPIVOTDATA("Registrační číslo projektu",[1]KHspoj909s!$A$3,"strategie MAS",A69,"Kód a název stavu2","PP27+")+GETPIVOTDATA("Registrační číslo projektu",[1]KHspoj909s!$A$3,"strategie MAS",A69,"Kód a název stavu2","PP41+"),"")=0,"",IFERROR(GETPIVOTDATA("Registrační číslo projektu",[1]KHspoj909s!$A$3,"strategie MAS",A69,"Kód a název stavu2","PP30+")+GETPIVOTDATA("Registrační číslo projektu",[1]KHspoj909s!$A$3,"strategie MAS",A69,"Kód a název stavu2","PP27+")+GETPIVOTDATA("Registrační číslo projektu",[1]KHspoj909s!$A$3,"strategie MAS",A69,"Kód a název stavu2","PP41+"),""))</f>
        <v>12</v>
      </c>
      <c r="T69" s="65">
        <f>IF(IFERROR(GETPIVOTDATA("Registrační číslo projektu",[1]KHspoj909s!$A$3,"strategie MAS",A69,"Kód a název stavu2","PP30+")+GETPIVOTDATA("Registrační číslo projektu",[1]KHspoj909s!$A$3,"strategie MAS",A69,"Kód a název stavu2","PP41+"),"")=0,"",IFERROR(GETPIVOTDATA("Registrační číslo projektu",[1]KHspoj909s!$A$3,"strategie MAS",A69,"Kód a název stavu2","PP30+")+GETPIVOTDATA("Registrační číslo projektu",[1]KHspoj909s!$A$3,"strategie MAS",A69,"Kód a název stavu2","PP41+"),""))</f>
        <v>10</v>
      </c>
      <c r="U69" s="65">
        <f>IF(IFERROR(GETPIVOTDATA("Registrační číslo projektu",[1]KHspoj909s!$A$3,"strategie MAS",A69,"Kód a název stavu2","PP41+"),"")=0,"",IFERROR(GETPIVOTDATA("Registrační číslo projektu",[1]KHspoj909s!$A$3,"strategie MAS",A69,"Kód a název stavu2","PP41+"),""))</f>
        <v>5</v>
      </c>
      <c r="V69" s="68">
        <f>IFERROR(VLOOKUP(A69,[1]M975!$A$5:$B$184,2,0),0)/1000</f>
        <v>10732.54118</v>
      </c>
    </row>
    <row r="70" spans="1:22" x14ac:dyDescent="0.25">
      <c r="A70" s="61" t="s">
        <v>172</v>
      </c>
      <c r="B70" s="62" t="s">
        <v>173</v>
      </c>
      <c r="C70" s="63" t="s">
        <v>48</v>
      </c>
      <c r="D70" s="64" t="s">
        <v>35</v>
      </c>
      <c r="E70" s="64" t="s">
        <v>35</v>
      </c>
      <c r="F70" s="73" t="s">
        <v>35</v>
      </c>
      <c r="G70" s="65">
        <f>IF(SUM(COUNTIFS([1]!HH902HH[číslo IN],'Stav administrace CLLD v IROP'!A70,[1]!HH902HH[[Kód stavu výzvy ]],{"S42";"S5";"S6";"S7";"S8";"S9"}))=0,"",SUM(COUNTIFS([1]!HH902HH[číslo IN],'Stav administrace CLLD v IROP'!A70,[1]!HH902HH[[Kód stavu výzvy ]],{"S42";"S5";"S6";"S7";"S8";"S9"})))</f>
        <v>2</v>
      </c>
      <c r="H70" s="65">
        <f>IF(SUM(COUNTIFS([1]!HH902HH[číslo IN],'Stav administrace CLLD v IROP'!A70,[1]!HH902HH[[Kód stavu výzvy ]],{"S8";"S9"}))=0,"",SUM(COUNTIFS([1]!HH902HH[číslo IN],'Stav administrace CLLD v IROP'!A70,[1]!HH902HH[[Kód stavu výzvy ]],{"S8";"S9"})))</f>
        <v>2</v>
      </c>
      <c r="I70" s="57" t="str">
        <f>IF(IF(IFERROR(VLOOKUP(CONCATENATE($A70,"-",I$6,"-1-0"),'[1]KTAdO CRR'!$A$4:$D$1000,4,0),"")="",IFERROR(VLOOKUP(CONCATENATE($A70,"-",I$6),[1]!Data[[#All],[MASkod]:[Stav KL (se zjištěním/ bez zjištění)]],11,0),""),"zahájeno")=0,"",IF(IFERROR(VLOOKUP(CONCATENATE($A70,"-",I$6,"-1-0"),'[1]KTAdO CRR'!$A$4:$D$1000,4,0),"")="",IFERROR(VLOOKUP(CONCATENATE($A70,"-",I$6),[1]!Data[[#All],[MASkod]:[Stav KL (se zjištěním/ bez zjištění)]],11,0),""),"zahájeno"))</f>
        <v>se zjištěním</v>
      </c>
      <c r="J70" s="58">
        <f>IF(I70="zahájeno",IFERROR(VLOOKUP(CONCATENATE($A70,"-",I$6,"-1-0"),'[1]KTAdO CRR'!$A$4:$D$1000,4,0),""),IF(I70="","",IFERROR(VLOOKUP(CONCATENATE($A70,"-",I$6),[1]!Data[[#All],[MASkod]:[Stav KL (se zjištěním/ bez zjištění)]],4,0),"")))</f>
        <v>1</v>
      </c>
      <c r="K70" s="66" t="str">
        <f>IF(I70="","",IF(IFERROR(VLOOKUP(CONCATENATE($A70,"-",I$6),[1]!Data[[#All],[MASkod]:[JMPRO]],26,0),"")=0,"ANO",IFERROR(UPPER(LEFT(VLOOKUP(CONCATENATE($A70,"-",I$6),[1]!Data[[#All],[MASkod]:[JMPRO]],26,0),3)),"")))</f>
        <v>ANO</v>
      </c>
      <c r="L70" s="57" t="str">
        <f>IF(IF(IFERROR(VLOOKUP(CONCATENATE($A70,"-",L$6,"-1-0"),'[1]KTAdO CRR'!$A$4:$D$1000,4,0),"")="",IFERROR(VLOOKUP(CONCATENATE($A70,"-",L$6),[1]!Data[[#All],[MASkod]:[Stav KL (se zjištěním/ bez zjištění)]],11,0),""),"zahájeno")=0,"zahájheno",IF(IFERROR(VLOOKUP(CONCATENATE($A70,"-",L$6,"-1-0"),'[1]KTAdO CRR'!$A$4:$D$1000,4,0),"")="",IFERROR(VLOOKUP(CONCATENATE($A70,"-",L$6),[1]!Data[[#All],[MASkod]:[Stav KL (se zjištěním/ bez zjištění)]],11,0),""),"zahájeno"))</f>
        <v/>
      </c>
      <c r="M70" s="58" t="str">
        <f>IF(L70="zahájeno",IFERROR(VLOOKUP(CONCATENATE($A70,"-",L$6,"-1-0"),'[1]KTAdO CRR'!$A$4:$D$1000,4,0),""),IF(L70="","",IFERROR(VLOOKUP(CONCATENATE($A70,"-",L$6),[1]!Data[[#All],[MASkod]:[Stav KL (se zjištěním/ bez zjištění)]],4,0),"")))</f>
        <v/>
      </c>
      <c r="N70" s="66" t="str">
        <f>IF(L70="","",IF(IFERROR(VLOOKUP(CONCATENATE($A70,"-",L$6),[1]!Data[[#All],[MASkod]:[JMPRO]],26,0),"")=0,"ANO",IFERROR(UPPER(LEFT(VLOOKUP(CONCATENATE($A70,"-",L$6),[1]!Data[[#All],[MASkod]:[JMPRO]],26,0),3)),"")))</f>
        <v/>
      </c>
      <c r="O70" s="67" t="str">
        <f>IF(AND(I70="zásadní zjištění",K70="NE"),COUNTIFS('[1]AdO CRR'!D:D,'Stav administrace CLLD v IROP'!A70,'[1]AdO CRR'!A:A,'Stav administrace CLLD v IROP'!J70),IF(AND(L70="zásadní zjištění",N70="NE"),COUNTIFS('[1]AdO CRR'!D:D,'Stav administrace CLLD v IROP'!A70,'[1]AdO CRR'!A:A,'Stav administrace CLLD v IROP'!M70),""))</f>
        <v/>
      </c>
      <c r="P70" s="67" t="str">
        <f>IF(AND(I70="zásadní zjištění",K70="NE"),COUNTIFS('[1]AdO CRR'!D:D,'Stav administrace CLLD v IROP'!A70,'[1]AdO CRR'!A:A,'Stav administrace CLLD v IROP'!J70,'[1]AdO CRR'!Q:Q,"ANO"),IF(AND(L70="zásadní zjištění",N70="NE"),COUNTIFS('[1]AdO CRR'!D:D,'Stav administrace CLLD v IROP'!A70,'[1]AdO CRR'!A:A,'Stav administrace CLLD v IROP'!M70,'[1]AdO CRR'!Q:Q,"ANO"),""))</f>
        <v/>
      </c>
      <c r="Q70" s="71">
        <f>IF(COUNTIFS('[1]AdO CRR'!D:D,'Stav administrace CLLD v IROP'!A70)=0,"",COUNTIFS('[1]AdO CRR'!D:D,'Stav administrace CLLD v IROP'!A70))</f>
        <v>4</v>
      </c>
      <c r="R70" s="71">
        <f>IF(COUNTIFS('[1]AdO CRR'!D:D,'Stav administrace CLLD v IROP'!A70,'[1]AdO CRR'!Q:Q,"ANO")=0,"",COUNTIFS('[1]AdO CRR'!D:D,'Stav administrace CLLD v IROP'!A70,'[1]AdO CRR'!Q:Q,"ANO"))</f>
        <v>4</v>
      </c>
      <c r="S70" s="65" t="str">
        <f>IF(IFERROR(GETPIVOTDATA("Registrační číslo projektu",[1]KHspoj909s!$A$3,"strategie MAS",A70,"Kód a název stavu2","PP30+")+GETPIVOTDATA("Registrační číslo projektu",[1]KHspoj909s!$A$3,"strategie MAS",A70,"Kód a název stavu2","PP27+")+GETPIVOTDATA("Registrační číslo projektu",[1]KHspoj909s!$A$3,"strategie MAS",A70,"Kód a název stavu2","PP41+"),"")=0,"",IFERROR(GETPIVOTDATA("Registrační číslo projektu",[1]KHspoj909s!$A$3,"strategie MAS",A70,"Kód a název stavu2","PP30+")+GETPIVOTDATA("Registrační číslo projektu",[1]KHspoj909s!$A$3,"strategie MAS",A70,"Kód a název stavu2","PP27+")+GETPIVOTDATA("Registrační číslo projektu",[1]KHspoj909s!$A$3,"strategie MAS",A70,"Kód a název stavu2","PP41+"),""))</f>
        <v/>
      </c>
      <c r="T70" s="65" t="str">
        <f>IF(IFERROR(GETPIVOTDATA("Registrační číslo projektu",[1]KHspoj909s!$A$3,"strategie MAS",A70,"Kód a název stavu2","PP30+")+GETPIVOTDATA("Registrační číslo projektu",[1]KHspoj909s!$A$3,"strategie MAS",A70,"Kód a název stavu2","PP41+"),"")=0,"",IFERROR(GETPIVOTDATA("Registrační číslo projektu",[1]KHspoj909s!$A$3,"strategie MAS",A70,"Kód a název stavu2","PP30+")+GETPIVOTDATA("Registrační číslo projektu",[1]KHspoj909s!$A$3,"strategie MAS",A70,"Kód a název stavu2","PP41+"),""))</f>
        <v/>
      </c>
      <c r="U70" s="65" t="str">
        <f>IF(IFERROR(GETPIVOTDATA("Registrační číslo projektu",[1]KHspoj909s!$A$3,"strategie MAS",A70,"Kód a název stavu2","PP41+"),"")=0,"",IFERROR(GETPIVOTDATA("Registrační číslo projektu",[1]KHspoj909s!$A$3,"strategie MAS",A70,"Kód a název stavu2","PP41+"),""))</f>
        <v/>
      </c>
      <c r="V70" s="68">
        <f>IFERROR(VLOOKUP(A70,[1]M975!$A$5:$B$184,2,0),0)/1000</f>
        <v>0</v>
      </c>
    </row>
    <row r="71" spans="1:22" x14ac:dyDescent="0.25">
      <c r="A71" s="61" t="s">
        <v>174</v>
      </c>
      <c r="B71" s="62" t="s">
        <v>175</v>
      </c>
      <c r="C71" s="63" t="s">
        <v>74</v>
      </c>
      <c r="D71" s="64" t="s">
        <v>35</v>
      </c>
      <c r="E71" s="64" t="s">
        <v>35</v>
      </c>
      <c r="F71" s="73" t="s">
        <v>35</v>
      </c>
      <c r="G71" s="65">
        <f>IF(SUM(COUNTIFS([1]!HH902HH[číslo IN],'Stav administrace CLLD v IROP'!A71,[1]!HH902HH[[Kód stavu výzvy ]],{"S42";"S5";"S6";"S7";"S8";"S9"}))=0,"",SUM(COUNTIFS([1]!HH902HH[číslo IN],'Stav administrace CLLD v IROP'!A71,[1]!HH902HH[[Kód stavu výzvy ]],{"S42";"S5";"S6";"S7";"S8";"S9"})))</f>
        <v>1</v>
      </c>
      <c r="H71" s="65">
        <f>IF(SUM(COUNTIFS([1]!HH902HH[číslo IN],'Stav administrace CLLD v IROP'!A71,[1]!HH902HH[[Kód stavu výzvy ]],{"S8";"S9"}))=0,"",SUM(COUNTIFS([1]!HH902HH[číslo IN],'Stav administrace CLLD v IROP'!A71,[1]!HH902HH[[Kód stavu výzvy ]],{"S8";"S9"})))</f>
        <v>1</v>
      </c>
      <c r="I71" s="57" t="str">
        <f>IF(IF(IFERROR(VLOOKUP(CONCATENATE($A71,"-",I$6,"-1-0"),'[1]KTAdO CRR'!$A$4:$D$1000,4,0),"")="",IFERROR(VLOOKUP(CONCATENATE($A71,"-",I$6),[1]!Data[[#All],[MASkod]:[Stav KL (se zjištěním/ bez zjištění)]],11,0),""),"zahájeno")=0,"",IF(IFERROR(VLOOKUP(CONCATENATE($A71,"-",I$6,"-1-0"),'[1]KTAdO CRR'!$A$4:$D$1000,4,0),"")="",IFERROR(VLOOKUP(CONCATENATE($A71,"-",I$6),[1]!Data[[#All],[MASkod]:[Stav KL (se zjištěním/ bez zjištění)]],11,0),""),"zahájeno"))</f>
        <v/>
      </c>
      <c r="J71" s="58" t="str">
        <f>IF(I71="zahájeno",IFERROR(VLOOKUP(CONCATENATE($A71,"-",I$6,"-1-0"),'[1]KTAdO CRR'!$A$4:$D$1000,4,0),""),IF(I71="","",IFERROR(VLOOKUP(CONCATENATE($A71,"-",I$6),[1]!Data[[#All],[MASkod]:[Stav KL (se zjištěním/ bez zjištění)]],4,0),"")))</f>
        <v/>
      </c>
      <c r="K71" s="66" t="str">
        <f>IF(I71="","",IF(IFERROR(VLOOKUP(CONCATENATE($A71,"-",I$6),[1]!Data[[#All],[MASkod]:[JMPRO]],26,0),"")=0,"ANO",IFERROR(UPPER(LEFT(VLOOKUP(CONCATENATE($A71,"-",I$6),[1]!Data[[#All],[MASkod]:[JMPRO]],26,0),3)),"")))</f>
        <v/>
      </c>
      <c r="L71" s="57" t="str">
        <f>IF(IF(IFERROR(VLOOKUP(CONCATENATE($A71,"-",L$6,"-1-0"),'[1]KTAdO CRR'!$A$4:$D$1000,4,0),"")="",IFERROR(VLOOKUP(CONCATENATE($A71,"-",L$6),[1]!Data[[#All],[MASkod]:[Stav KL (se zjištěním/ bez zjištění)]],11,0),""),"zahájeno")=0,"zahájheno",IF(IFERROR(VLOOKUP(CONCATENATE($A71,"-",L$6,"-1-0"),'[1]KTAdO CRR'!$A$4:$D$1000,4,0),"")="",IFERROR(VLOOKUP(CONCATENATE($A71,"-",L$6),[1]!Data[[#All],[MASkod]:[Stav KL (se zjištěním/ bez zjištění)]],11,0),""),"zahájeno"))</f>
        <v/>
      </c>
      <c r="M71" s="58" t="str">
        <f>IF(L71="zahájeno",IFERROR(VLOOKUP(CONCATENATE($A71,"-",L$6,"-1-0"),'[1]KTAdO CRR'!$A$4:$D$1000,4,0),""),IF(L71="","",IFERROR(VLOOKUP(CONCATENATE($A71,"-",L$6),[1]!Data[[#All],[MASkod]:[Stav KL (se zjištěním/ bez zjištění)]],4,0),"")))</f>
        <v/>
      </c>
      <c r="N71" s="66" t="str">
        <f>IF(L71="","",IF(IFERROR(VLOOKUP(CONCATENATE($A71,"-",L$6),[1]!Data[[#All],[MASkod]:[JMPRO]],26,0),"")=0,"ANO",IFERROR(UPPER(LEFT(VLOOKUP(CONCATENATE($A71,"-",L$6),[1]!Data[[#All],[MASkod]:[JMPRO]],26,0),3)),"")))</f>
        <v/>
      </c>
      <c r="O71" s="67" t="str">
        <f>IF(AND(I71="zásadní zjištění",K71="NE"),COUNTIFS('[1]AdO CRR'!D:D,'Stav administrace CLLD v IROP'!A71,'[1]AdO CRR'!A:A,'Stav administrace CLLD v IROP'!J71),IF(AND(L71="zásadní zjištění",N71="NE"),COUNTIFS('[1]AdO CRR'!D:D,'Stav administrace CLLD v IROP'!A71,'[1]AdO CRR'!A:A,'Stav administrace CLLD v IROP'!M71),""))</f>
        <v/>
      </c>
      <c r="P71" s="67" t="str">
        <f>IF(AND(I71="zásadní zjištění",K71="NE"),COUNTIFS('[1]AdO CRR'!D:D,'Stav administrace CLLD v IROP'!A71,'[1]AdO CRR'!A:A,'Stav administrace CLLD v IROP'!J71,'[1]AdO CRR'!Q:Q,"ANO"),IF(AND(L71="zásadní zjištění",N71="NE"),COUNTIFS('[1]AdO CRR'!D:D,'Stav administrace CLLD v IROP'!A71,'[1]AdO CRR'!A:A,'Stav administrace CLLD v IROP'!M71,'[1]AdO CRR'!Q:Q,"ANO"),""))</f>
        <v/>
      </c>
      <c r="Q71" s="71" t="str">
        <f>IF(COUNTIFS('[1]AdO CRR'!D:D,'Stav administrace CLLD v IROP'!A71)=0,"",COUNTIFS('[1]AdO CRR'!D:D,'Stav administrace CLLD v IROP'!A71))</f>
        <v/>
      </c>
      <c r="R71" s="71" t="str">
        <f>IF(COUNTIFS('[1]AdO CRR'!D:D,'Stav administrace CLLD v IROP'!A71,'[1]AdO CRR'!Q:Q,"ANO")=0,"",COUNTIFS('[1]AdO CRR'!D:D,'Stav administrace CLLD v IROP'!A71,'[1]AdO CRR'!Q:Q,"ANO"))</f>
        <v/>
      </c>
      <c r="S71" s="65" t="str">
        <f>IF(IFERROR(GETPIVOTDATA("Registrační číslo projektu",[1]KHspoj909s!$A$3,"strategie MAS",A71,"Kód a název stavu2","PP30+")+GETPIVOTDATA("Registrační číslo projektu",[1]KHspoj909s!$A$3,"strategie MAS",A71,"Kód a název stavu2","PP27+")+GETPIVOTDATA("Registrační číslo projektu",[1]KHspoj909s!$A$3,"strategie MAS",A71,"Kód a název stavu2","PP41+"),"")=0,"",IFERROR(GETPIVOTDATA("Registrační číslo projektu",[1]KHspoj909s!$A$3,"strategie MAS",A71,"Kód a název stavu2","PP30+")+GETPIVOTDATA("Registrační číslo projektu",[1]KHspoj909s!$A$3,"strategie MAS",A71,"Kód a název stavu2","PP27+")+GETPIVOTDATA("Registrační číslo projektu",[1]KHspoj909s!$A$3,"strategie MAS",A71,"Kód a název stavu2","PP41+"),""))</f>
        <v/>
      </c>
      <c r="T71" s="65" t="str">
        <f>IF(IFERROR(GETPIVOTDATA("Registrační číslo projektu",[1]KHspoj909s!$A$3,"strategie MAS",A71,"Kód a název stavu2","PP30+")+GETPIVOTDATA("Registrační číslo projektu",[1]KHspoj909s!$A$3,"strategie MAS",A71,"Kód a název stavu2","PP41+"),"")=0,"",IFERROR(GETPIVOTDATA("Registrační číslo projektu",[1]KHspoj909s!$A$3,"strategie MAS",A71,"Kód a název stavu2","PP30+")+GETPIVOTDATA("Registrační číslo projektu",[1]KHspoj909s!$A$3,"strategie MAS",A71,"Kód a název stavu2","PP41+"),""))</f>
        <v/>
      </c>
      <c r="U71" s="65" t="str">
        <f>IF(IFERROR(GETPIVOTDATA("Registrační číslo projektu",[1]KHspoj909s!$A$3,"strategie MAS",A71,"Kód a název stavu2","PP41+"),"")=0,"",IFERROR(GETPIVOTDATA("Registrační číslo projektu",[1]KHspoj909s!$A$3,"strategie MAS",A71,"Kód a název stavu2","PP41+"),""))</f>
        <v/>
      </c>
      <c r="V71" s="68">
        <f>IFERROR(VLOOKUP(A71,[1]M975!$A$5:$B$184,2,0),0)/1000</f>
        <v>0</v>
      </c>
    </row>
    <row r="72" spans="1:22" x14ac:dyDescent="0.25">
      <c r="A72" s="61" t="s">
        <v>176</v>
      </c>
      <c r="B72" s="62" t="s">
        <v>177</v>
      </c>
      <c r="C72" s="63" t="s">
        <v>69</v>
      </c>
      <c r="D72" s="64" t="s">
        <v>35</v>
      </c>
      <c r="E72" s="64" t="s">
        <v>35</v>
      </c>
      <c r="F72" s="73" t="s">
        <v>35</v>
      </c>
      <c r="G72" s="65">
        <f>IF(SUM(COUNTIFS([1]!HH902HH[číslo IN],'Stav administrace CLLD v IROP'!A72,[1]!HH902HH[[Kód stavu výzvy ]],{"S42";"S5";"S6";"S7";"S8";"S9"}))=0,"",SUM(COUNTIFS([1]!HH902HH[číslo IN],'Stav administrace CLLD v IROP'!A72,[1]!HH902HH[[Kód stavu výzvy ]],{"S42";"S5";"S6";"S7";"S8";"S9"})))</f>
        <v>15</v>
      </c>
      <c r="H72" s="65">
        <f>IF(SUM(COUNTIFS([1]!HH902HH[číslo IN],'Stav administrace CLLD v IROP'!A72,[1]!HH902HH[[Kód stavu výzvy ]],{"S8";"S9"}))=0,"",SUM(COUNTIFS([1]!HH902HH[číslo IN],'Stav administrace CLLD v IROP'!A72,[1]!HH902HH[[Kód stavu výzvy ]],{"S8";"S9"})))</f>
        <v>15</v>
      </c>
      <c r="I72" s="57" t="str">
        <f>IF(IF(IFERROR(VLOOKUP(CONCATENATE($A72,"-",I$6,"-1-0"),'[1]KTAdO CRR'!$A$4:$D$1000,4,0),"")="",IFERROR(VLOOKUP(CONCATENATE($A72,"-",I$6),[1]!Data[[#All],[MASkod]:[Stav KL (se zjištěním/ bez zjištění)]],11,0),""),"zahájeno")=0,"",IF(IFERROR(VLOOKUP(CONCATENATE($A72,"-",I$6,"-1-0"),'[1]KTAdO CRR'!$A$4:$D$1000,4,0),"")="",IFERROR(VLOOKUP(CONCATENATE($A72,"-",I$6),[1]!Data[[#All],[MASkod]:[Stav KL (se zjištěním/ bez zjištění)]],11,0),""),"zahájeno"))</f>
        <v/>
      </c>
      <c r="J72" s="58" t="str">
        <f>IF(I72="zahájeno",IFERROR(VLOOKUP(CONCATENATE($A72,"-",I$6,"-1-0"),'[1]KTAdO CRR'!$A$4:$D$1000,4,0),""),IF(I72="","",IFERROR(VLOOKUP(CONCATENATE($A72,"-",I$6),[1]!Data[[#All],[MASkod]:[Stav KL (se zjištěním/ bez zjištění)]],4,0),"")))</f>
        <v/>
      </c>
      <c r="K72" s="66" t="str">
        <f>IF(I72="","",IF(IFERROR(VLOOKUP(CONCATENATE($A72,"-",I$6),[1]!Data[[#All],[MASkod]:[JMPRO]],26,0),"")=0,"ANO",IFERROR(UPPER(LEFT(VLOOKUP(CONCATENATE($A72,"-",I$6),[1]!Data[[#All],[MASkod]:[JMPRO]],26,0),3)),"")))</f>
        <v/>
      </c>
      <c r="L72" s="57" t="str">
        <f>IF(IF(IFERROR(VLOOKUP(CONCATENATE($A72,"-",L$6,"-1-0"),'[1]KTAdO CRR'!$A$4:$D$1000,4,0),"")="",IFERROR(VLOOKUP(CONCATENATE($A72,"-",L$6),[1]!Data[[#All],[MASkod]:[Stav KL (se zjištěním/ bez zjištění)]],11,0),""),"zahájeno")=0,"zahájheno",IF(IFERROR(VLOOKUP(CONCATENATE($A72,"-",L$6,"-1-0"),'[1]KTAdO CRR'!$A$4:$D$1000,4,0),"")="",IFERROR(VLOOKUP(CONCATENATE($A72,"-",L$6),[1]!Data[[#All],[MASkod]:[Stav KL (se zjištěním/ bez zjištění)]],11,0),""),"zahájeno"))</f>
        <v/>
      </c>
      <c r="M72" s="58" t="str">
        <f>IF(L72="zahájeno",IFERROR(VLOOKUP(CONCATENATE($A72,"-",L$6,"-1-0"),'[1]KTAdO CRR'!$A$4:$D$1000,4,0),""),IF(L72="","",IFERROR(VLOOKUP(CONCATENATE($A72,"-",L$6),[1]!Data[[#All],[MASkod]:[Stav KL (se zjištěním/ bez zjištění)]],4,0),"")))</f>
        <v/>
      </c>
      <c r="N72" s="66" t="str">
        <f>IF(L72="","",IF(IFERROR(VLOOKUP(CONCATENATE($A72,"-",L$6),[1]!Data[[#All],[MASkod]:[JMPRO]],26,0),"")=0,"ANO",IFERROR(UPPER(LEFT(VLOOKUP(CONCATENATE($A72,"-",L$6),[1]!Data[[#All],[MASkod]:[JMPRO]],26,0),3)),"")))</f>
        <v/>
      </c>
      <c r="O72" s="67" t="str">
        <f>IF(AND(I72="zásadní zjištění",K72="NE"),COUNTIFS('[1]AdO CRR'!D:D,'Stav administrace CLLD v IROP'!A72,'[1]AdO CRR'!A:A,'Stav administrace CLLD v IROP'!J72),IF(AND(L72="zásadní zjištění",N72="NE"),COUNTIFS('[1]AdO CRR'!D:D,'Stav administrace CLLD v IROP'!A72,'[1]AdO CRR'!A:A,'Stav administrace CLLD v IROP'!M72),""))</f>
        <v/>
      </c>
      <c r="P72" s="67" t="str">
        <f>IF(AND(I72="zásadní zjištění",K72="NE"),COUNTIFS('[1]AdO CRR'!D:D,'Stav administrace CLLD v IROP'!A72,'[1]AdO CRR'!A:A,'Stav administrace CLLD v IROP'!J72,'[1]AdO CRR'!Q:Q,"ANO"),IF(AND(L72="zásadní zjištění",N72="NE"),COUNTIFS('[1]AdO CRR'!D:D,'Stav administrace CLLD v IROP'!A72,'[1]AdO CRR'!A:A,'Stav administrace CLLD v IROP'!M72,'[1]AdO CRR'!Q:Q,"ANO"),""))</f>
        <v/>
      </c>
      <c r="Q72" s="71">
        <f>IF(COUNTIFS('[1]AdO CRR'!D:D,'Stav administrace CLLD v IROP'!A72)=0,"",COUNTIFS('[1]AdO CRR'!D:D,'Stav administrace CLLD v IROP'!A72))</f>
        <v>6</v>
      </c>
      <c r="R72" s="71">
        <f>IF(COUNTIFS('[1]AdO CRR'!D:D,'Stav administrace CLLD v IROP'!A72,'[1]AdO CRR'!Q:Q,"ANO")=0,"",COUNTIFS('[1]AdO CRR'!D:D,'Stav administrace CLLD v IROP'!A72,'[1]AdO CRR'!Q:Q,"ANO"))</f>
        <v>4</v>
      </c>
      <c r="S72" s="65">
        <f>IF(IFERROR(GETPIVOTDATA("Registrační číslo projektu",[1]KHspoj909s!$A$3,"strategie MAS",A72,"Kód a název stavu2","PP30+")+GETPIVOTDATA("Registrační číslo projektu",[1]KHspoj909s!$A$3,"strategie MAS",A72,"Kód a název stavu2","PP27+")+GETPIVOTDATA("Registrační číslo projektu",[1]KHspoj909s!$A$3,"strategie MAS",A72,"Kód a název stavu2","PP41+"),"")=0,"",IFERROR(GETPIVOTDATA("Registrační číslo projektu",[1]KHspoj909s!$A$3,"strategie MAS",A72,"Kód a název stavu2","PP30+")+GETPIVOTDATA("Registrační číslo projektu",[1]KHspoj909s!$A$3,"strategie MAS",A72,"Kód a název stavu2","PP27+")+GETPIVOTDATA("Registrační číslo projektu",[1]KHspoj909s!$A$3,"strategie MAS",A72,"Kód a název stavu2","PP41+"),""))</f>
        <v>4</v>
      </c>
      <c r="T72" s="65">
        <f>IF(IFERROR(GETPIVOTDATA("Registrační číslo projektu",[1]KHspoj909s!$A$3,"strategie MAS",A72,"Kód a název stavu2","PP30+")+GETPIVOTDATA("Registrační číslo projektu",[1]KHspoj909s!$A$3,"strategie MAS",A72,"Kód a název stavu2","PP41+"),"")=0,"",IFERROR(GETPIVOTDATA("Registrační číslo projektu",[1]KHspoj909s!$A$3,"strategie MAS",A72,"Kód a název stavu2","PP30+")+GETPIVOTDATA("Registrační číslo projektu",[1]KHspoj909s!$A$3,"strategie MAS",A72,"Kód a název stavu2","PP41+"),""))</f>
        <v>4</v>
      </c>
      <c r="U72" s="65">
        <f>IF(IFERROR(GETPIVOTDATA("Registrační číslo projektu",[1]KHspoj909s!$A$3,"strategie MAS",A72,"Kód a název stavu2","PP41+"),"")=0,"",IFERROR(GETPIVOTDATA("Registrační číslo projektu",[1]KHspoj909s!$A$3,"strategie MAS",A72,"Kód a název stavu2","PP41+"),""))</f>
        <v>1</v>
      </c>
      <c r="V72" s="68">
        <f>IFERROR(VLOOKUP(A72,[1]M975!$A$5:$B$184,2,0),0)/1000</f>
        <v>2548.9883500000001</v>
      </c>
    </row>
    <row r="73" spans="1:22" x14ac:dyDescent="0.25">
      <c r="A73" s="61" t="s">
        <v>178</v>
      </c>
      <c r="B73" s="62" t="s">
        <v>179</v>
      </c>
      <c r="C73" s="63" t="s">
        <v>34</v>
      </c>
      <c r="D73" s="64" t="s">
        <v>35</v>
      </c>
      <c r="E73" s="64" t="s">
        <v>35</v>
      </c>
      <c r="F73" s="73" t="s">
        <v>35</v>
      </c>
      <c r="G73" s="65">
        <f>IF(SUM(COUNTIFS([1]!HH902HH[číslo IN],'Stav administrace CLLD v IROP'!A73,[1]!HH902HH[[Kód stavu výzvy ]],{"S42";"S5";"S6";"S7";"S8";"S9"}))=0,"",SUM(COUNTIFS([1]!HH902HH[číslo IN],'Stav administrace CLLD v IROP'!A73,[1]!HH902HH[[Kód stavu výzvy ]],{"S42";"S5";"S6";"S7";"S8";"S9"})))</f>
        <v>16</v>
      </c>
      <c r="H73" s="65">
        <f>IF(SUM(COUNTIFS([1]!HH902HH[číslo IN],'Stav administrace CLLD v IROP'!A73,[1]!HH902HH[[Kód stavu výzvy ]],{"S8";"S9"}))=0,"",SUM(COUNTIFS([1]!HH902HH[číslo IN],'Stav administrace CLLD v IROP'!A73,[1]!HH902HH[[Kód stavu výzvy ]],{"S8";"S9"})))</f>
        <v>16</v>
      </c>
      <c r="I73" s="57" t="str">
        <f>IF(IF(IFERROR(VLOOKUP(CONCATENATE($A73,"-",I$6,"-1-0"),'[1]KTAdO CRR'!$A$4:$D$1000,4,0),"")="",IFERROR(VLOOKUP(CONCATENATE($A73,"-",I$6),[1]!Data[[#All],[MASkod]:[Stav KL (se zjištěním/ bez zjištění)]],11,0),""),"zahájeno")=0,"",IF(IFERROR(VLOOKUP(CONCATENATE($A73,"-",I$6,"-1-0"),'[1]KTAdO CRR'!$A$4:$D$1000,4,0),"")="",IFERROR(VLOOKUP(CONCATENATE($A73,"-",I$6),[1]!Data[[#All],[MASkod]:[Stav KL (se zjištěním/ bez zjištění)]],11,0),""),"zahájeno"))</f>
        <v>se zjištěním</v>
      </c>
      <c r="J73" s="58">
        <f>IF(I73="zahájeno",IFERROR(VLOOKUP(CONCATENATE($A73,"-",I$6,"-1-0"),'[1]KTAdO CRR'!$A$4:$D$1000,4,0),""),IF(I73="","",IFERROR(VLOOKUP(CONCATENATE($A73,"-",I$6),[1]!Data[[#All],[MASkod]:[Stav KL (se zjištěním/ bez zjištění)]],4,0),"")))</f>
        <v>12</v>
      </c>
      <c r="K73" s="66" t="str">
        <f>IF(I73="","",IF(IFERROR(VLOOKUP(CONCATENATE($A73,"-",I$6),[1]!Data[[#All],[MASkod]:[JMPRO]],26,0),"")=0,"ANO",IFERROR(UPPER(LEFT(VLOOKUP(CONCATENATE($A73,"-",I$6),[1]!Data[[#All],[MASkod]:[JMPRO]],26,0),3)),"")))</f>
        <v>ANO</v>
      </c>
      <c r="L73" s="57" t="str">
        <f>IF(IF(IFERROR(VLOOKUP(CONCATENATE($A73,"-",L$6,"-1-0"),'[1]KTAdO CRR'!$A$4:$D$1000,4,0),"")="",IFERROR(VLOOKUP(CONCATENATE($A73,"-",L$6),[1]!Data[[#All],[MASkod]:[Stav KL (se zjištěním/ bez zjištění)]],11,0),""),"zahájeno")=0,"zahájheno",IF(IFERROR(VLOOKUP(CONCATENATE($A73,"-",L$6,"-1-0"),'[1]KTAdO CRR'!$A$4:$D$1000,4,0),"")="",IFERROR(VLOOKUP(CONCATENATE($A73,"-",L$6),[1]!Data[[#All],[MASkod]:[Stav KL (se zjištěním/ bez zjištění)]],11,0),""),"zahájeno"))</f>
        <v/>
      </c>
      <c r="M73" s="58" t="str">
        <f>IF(L73="zahájeno",IFERROR(VLOOKUP(CONCATENATE($A73,"-",L$6,"-1-0"),'[1]KTAdO CRR'!$A$4:$D$1000,4,0),""),IF(L73="","",IFERROR(VLOOKUP(CONCATENATE($A73,"-",L$6),[1]!Data[[#All],[MASkod]:[Stav KL (se zjištěním/ bez zjištění)]],4,0),"")))</f>
        <v/>
      </c>
      <c r="N73" s="66" t="str">
        <f>IF(L73="","",IF(IFERROR(VLOOKUP(CONCATENATE($A73,"-",L$6),[1]!Data[[#All],[MASkod]:[JMPRO]],26,0),"")=0,"ANO",IFERROR(UPPER(LEFT(VLOOKUP(CONCATENATE($A73,"-",L$6),[1]!Data[[#All],[MASkod]:[JMPRO]],26,0),3)),"")))</f>
        <v/>
      </c>
      <c r="O73" s="67" t="str">
        <f>IF(AND(I73="zásadní zjištění",K73="NE"),COUNTIFS('[1]AdO CRR'!D:D,'Stav administrace CLLD v IROP'!A73,'[1]AdO CRR'!A:A,'Stav administrace CLLD v IROP'!J73),IF(AND(L73="zásadní zjištění",N73="NE"),COUNTIFS('[1]AdO CRR'!D:D,'Stav administrace CLLD v IROP'!A73,'[1]AdO CRR'!A:A,'Stav administrace CLLD v IROP'!M73),""))</f>
        <v/>
      </c>
      <c r="P73" s="67" t="str">
        <f>IF(AND(I73="zásadní zjištění",K73="NE"),COUNTIFS('[1]AdO CRR'!D:D,'Stav administrace CLLD v IROP'!A73,'[1]AdO CRR'!A:A,'Stav administrace CLLD v IROP'!J73,'[1]AdO CRR'!Q:Q,"ANO"),IF(AND(L73="zásadní zjištění",N73="NE"),COUNTIFS('[1]AdO CRR'!D:D,'Stav administrace CLLD v IROP'!A73,'[1]AdO CRR'!A:A,'Stav administrace CLLD v IROP'!M73,'[1]AdO CRR'!Q:Q,"ANO"),""))</f>
        <v/>
      </c>
      <c r="Q73" s="71">
        <f>IF(COUNTIFS('[1]AdO CRR'!D:D,'Stav administrace CLLD v IROP'!A73)=0,"",COUNTIFS('[1]AdO CRR'!D:D,'Stav administrace CLLD v IROP'!A73))</f>
        <v>27</v>
      </c>
      <c r="R73" s="71">
        <f>IF(COUNTIFS('[1]AdO CRR'!D:D,'Stav administrace CLLD v IROP'!A73,'[1]AdO CRR'!Q:Q,"ANO")=0,"",COUNTIFS('[1]AdO CRR'!D:D,'Stav administrace CLLD v IROP'!A73,'[1]AdO CRR'!Q:Q,"ANO"))</f>
        <v>21</v>
      </c>
      <c r="S73" s="65">
        <f>IF(IFERROR(GETPIVOTDATA("Registrační číslo projektu",[1]KHspoj909s!$A$3,"strategie MAS",A73,"Kód a název stavu2","PP30+")+GETPIVOTDATA("Registrační číslo projektu",[1]KHspoj909s!$A$3,"strategie MAS",A73,"Kód a název stavu2","PP27+")+GETPIVOTDATA("Registrační číslo projektu",[1]KHspoj909s!$A$3,"strategie MAS",A73,"Kód a název stavu2","PP41+"),"")=0,"",IFERROR(GETPIVOTDATA("Registrační číslo projektu",[1]KHspoj909s!$A$3,"strategie MAS",A73,"Kód a název stavu2","PP30+")+GETPIVOTDATA("Registrační číslo projektu",[1]KHspoj909s!$A$3,"strategie MAS",A73,"Kód a název stavu2","PP27+")+GETPIVOTDATA("Registrační číslo projektu",[1]KHspoj909s!$A$3,"strategie MAS",A73,"Kód a název stavu2","PP41+"),""))</f>
        <v>18</v>
      </c>
      <c r="T73" s="65">
        <f>IF(IFERROR(GETPIVOTDATA("Registrační číslo projektu",[1]KHspoj909s!$A$3,"strategie MAS",A73,"Kód a název stavu2","PP30+")+GETPIVOTDATA("Registrační číslo projektu",[1]KHspoj909s!$A$3,"strategie MAS",A73,"Kód a název stavu2","PP41+"),"")=0,"",IFERROR(GETPIVOTDATA("Registrační číslo projektu",[1]KHspoj909s!$A$3,"strategie MAS",A73,"Kód a název stavu2","PP30+")+GETPIVOTDATA("Registrační číslo projektu",[1]KHspoj909s!$A$3,"strategie MAS",A73,"Kód a název stavu2","PP41+"),""))</f>
        <v>16</v>
      </c>
      <c r="U73" s="65">
        <f>IF(IFERROR(GETPIVOTDATA("Registrační číslo projektu",[1]KHspoj909s!$A$3,"strategie MAS",A73,"Kód a název stavu2","PP41+"),"")=0,"",IFERROR(GETPIVOTDATA("Registrační číslo projektu",[1]KHspoj909s!$A$3,"strategie MAS",A73,"Kód a název stavu2","PP41+"),""))</f>
        <v>13</v>
      </c>
      <c r="V73" s="68">
        <f>IFERROR(VLOOKUP(A73,[1]M975!$A$5:$B$184,2,0),0)/1000</f>
        <v>16680.482810000001</v>
      </c>
    </row>
    <row r="74" spans="1:22" x14ac:dyDescent="0.25">
      <c r="A74" s="61" t="s">
        <v>180</v>
      </c>
      <c r="B74" s="62" t="s">
        <v>181</v>
      </c>
      <c r="C74" s="63" t="s">
        <v>63</v>
      </c>
      <c r="D74" s="64" t="s">
        <v>35</v>
      </c>
      <c r="E74" s="64" t="s">
        <v>35</v>
      </c>
      <c r="F74" s="73" t="s">
        <v>35</v>
      </c>
      <c r="G74" s="65">
        <f>IF(SUM(COUNTIFS([1]!HH902HH[číslo IN],'Stav administrace CLLD v IROP'!A74,[1]!HH902HH[[Kód stavu výzvy ]],{"S42";"S5";"S6";"S7";"S8";"S9"}))=0,"",SUM(COUNTIFS([1]!HH902HH[číslo IN],'Stav administrace CLLD v IROP'!A74,[1]!HH902HH[[Kód stavu výzvy ]],{"S42";"S5";"S6";"S7";"S8";"S9"})))</f>
        <v>4</v>
      </c>
      <c r="H74" s="65">
        <f>IF(SUM(COUNTIFS([1]!HH902HH[číslo IN],'Stav administrace CLLD v IROP'!A74,[1]!HH902HH[[Kód stavu výzvy ]],{"S8";"S9"}))=0,"",SUM(COUNTIFS([1]!HH902HH[číslo IN],'Stav administrace CLLD v IROP'!A74,[1]!HH902HH[[Kód stavu výzvy ]],{"S8";"S9"})))</f>
        <v>4</v>
      </c>
      <c r="I74" s="57" t="str">
        <f>IF(IF(IFERROR(VLOOKUP(CONCATENATE($A74,"-",I$6,"-1-0"),'[1]KTAdO CRR'!$A$4:$D$1000,4,0),"")="",IFERROR(VLOOKUP(CONCATENATE($A74,"-",I$6),[1]!Data[[#All],[MASkod]:[Stav KL (se zjištěním/ bez zjištění)]],11,0),""),"zahájeno")=0,"",IF(IFERROR(VLOOKUP(CONCATENATE($A74,"-",I$6,"-1-0"),'[1]KTAdO CRR'!$A$4:$D$1000,4,0),"")="",IFERROR(VLOOKUP(CONCATENATE($A74,"-",I$6),[1]!Data[[#All],[MASkod]:[Stav KL (se zjištěním/ bez zjištění)]],11,0),""),"zahájeno"))</f>
        <v>zásadní zjištění</v>
      </c>
      <c r="J74" s="58">
        <f>IF(I74="zahájeno",IFERROR(VLOOKUP(CONCATENATE($A74,"-",I$6,"-1-0"),'[1]KTAdO CRR'!$A$4:$D$1000,4,0),""),IF(I74="","",IFERROR(VLOOKUP(CONCATENATE($A74,"-",I$6),[1]!Data[[#All],[MASkod]:[Stav KL (se zjištěním/ bez zjištění)]],4,0),"")))</f>
        <v>3</v>
      </c>
      <c r="K74" s="66" t="str">
        <f>IF(I74="","",IF(IFERROR(VLOOKUP(CONCATENATE($A74,"-",I$6),[1]!Data[[#All],[MASkod]:[JMPRO]],26,0),"")=0,"ANO",IFERROR(UPPER(LEFT(VLOOKUP(CONCATENATE($A74,"-",I$6),[1]!Data[[#All],[MASkod]:[JMPRO]],26,0),3)),"")))</f>
        <v>ANO</v>
      </c>
      <c r="L74" s="57" t="str">
        <f>IF(IF(IFERROR(VLOOKUP(CONCATENATE($A74,"-",L$6,"-1-0"),'[1]KTAdO CRR'!$A$4:$D$1000,4,0),"")="",IFERROR(VLOOKUP(CONCATENATE($A74,"-",L$6),[1]!Data[[#All],[MASkod]:[Stav KL (se zjištěním/ bez zjištění)]],11,0),""),"zahájeno")=0,"zahájheno",IF(IFERROR(VLOOKUP(CONCATENATE($A74,"-",L$6,"-1-0"),'[1]KTAdO CRR'!$A$4:$D$1000,4,0),"")="",IFERROR(VLOOKUP(CONCATENATE($A74,"-",L$6),[1]!Data[[#All],[MASkod]:[Stav KL (se zjištěním/ bez zjištění)]],11,0),""),"zahájeno"))</f>
        <v/>
      </c>
      <c r="M74" s="58" t="str">
        <f>IF(L74="zahájeno",IFERROR(VLOOKUP(CONCATENATE($A74,"-",L$6,"-1-0"),'[1]KTAdO CRR'!$A$4:$D$1000,4,0),""),IF(L74="","",IFERROR(VLOOKUP(CONCATENATE($A74,"-",L$6),[1]!Data[[#All],[MASkod]:[Stav KL (se zjištěním/ bez zjištění)]],4,0),"")))</f>
        <v/>
      </c>
      <c r="N74" s="66" t="str">
        <f>IF(L74="","",IF(IFERROR(VLOOKUP(CONCATENATE($A74,"-",L$6),[1]!Data[[#All],[MASkod]:[JMPRO]],26,0),"")=0,"ANO",IFERROR(UPPER(LEFT(VLOOKUP(CONCATENATE($A74,"-",L$6),[1]!Data[[#All],[MASkod]:[JMPRO]],26,0),3)),"")))</f>
        <v/>
      </c>
      <c r="O74" s="67" t="str">
        <f>IF(AND(I74="zásadní zjištění",K74="NE"),COUNTIFS('[1]AdO CRR'!D:D,'Stav administrace CLLD v IROP'!A74,'[1]AdO CRR'!A:A,'Stav administrace CLLD v IROP'!J74),IF(AND(L74="zásadní zjištění",N74="NE"),COUNTIFS('[1]AdO CRR'!D:D,'Stav administrace CLLD v IROP'!A74,'[1]AdO CRR'!A:A,'Stav administrace CLLD v IROP'!M74),""))</f>
        <v/>
      </c>
      <c r="P74" s="67" t="str">
        <f>IF(AND(I74="zásadní zjištění",K74="NE"),COUNTIFS('[1]AdO CRR'!D:D,'Stav administrace CLLD v IROP'!A74,'[1]AdO CRR'!A:A,'Stav administrace CLLD v IROP'!J74,'[1]AdO CRR'!Q:Q,"ANO"),IF(AND(L74="zásadní zjištění",N74="NE"),COUNTIFS('[1]AdO CRR'!D:D,'Stav administrace CLLD v IROP'!A74,'[1]AdO CRR'!A:A,'Stav administrace CLLD v IROP'!M74,'[1]AdO CRR'!Q:Q,"ANO"),""))</f>
        <v/>
      </c>
      <c r="Q74" s="71">
        <f>IF(COUNTIFS('[1]AdO CRR'!D:D,'Stav administrace CLLD v IROP'!A74)=0,"",COUNTIFS('[1]AdO CRR'!D:D,'Stav administrace CLLD v IROP'!A74))</f>
        <v>6</v>
      </c>
      <c r="R74" s="71">
        <f>IF(COUNTIFS('[1]AdO CRR'!D:D,'Stav administrace CLLD v IROP'!A74,'[1]AdO CRR'!Q:Q,"ANO")=0,"",COUNTIFS('[1]AdO CRR'!D:D,'Stav administrace CLLD v IROP'!A74,'[1]AdO CRR'!Q:Q,"ANO"))</f>
        <v>4</v>
      </c>
      <c r="S74" s="65">
        <f>IF(IFERROR(GETPIVOTDATA("Registrační číslo projektu",[1]KHspoj909s!$A$3,"strategie MAS",A74,"Kód a název stavu2","PP30+")+GETPIVOTDATA("Registrační číslo projektu",[1]KHspoj909s!$A$3,"strategie MAS",A74,"Kód a název stavu2","PP27+")+GETPIVOTDATA("Registrační číslo projektu",[1]KHspoj909s!$A$3,"strategie MAS",A74,"Kód a název stavu2","PP41+"),"")=0,"",IFERROR(GETPIVOTDATA("Registrační číslo projektu",[1]KHspoj909s!$A$3,"strategie MAS",A74,"Kód a název stavu2","PP30+")+GETPIVOTDATA("Registrační číslo projektu",[1]KHspoj909s!$A$3,"strategie MAS",A74,"Kód a název stavu2","PP27+")+GETPIVOTDATA("Registrační číslo projektu",[1]KHspoj909s!$A$3,"strategie MAS",A74,"Kód a název stavu2","PP41+"),""))</f>
        <v>3</v>
      </c>
      <c r="T74" s="65">
        <f>IF(IFERROR(GETPIVOTDATA("Registrační číslo projektu",[1]KHspoj909s!$A$3,"strategie MAS",A74,"Kód a název stavu2","PP30+")+GETPIVOTDATA("Registrační číslo projektu",[1]KHspoj909s!$A$3,"strategie MAS",A74,"Kód a název stavu2","PP41+"),"")=0,"",IFERROR(GETPIVOTDATA("Registrační číslo projektu",[1]KHspoj909s!$A$3,"strategie MAS",A74,"Kód a název stavu2","PP30+")+GETPIVOTDATA("Registrační číslo projektu",[1]KHspoj909s!$A$3,"strategie MAS",A74,"Kód a název stavu2","PP41+"),""))</f>
        <v>3</v>
      </c>
      <c r="U74" s="65" t="str">
        <f>IF(IFERROR(GETPIVOTDATA("Registrační číslo projektu",[1]KHspoj909s!$A$3,"strategie MAS",A74,"Kód a název stavu2","PP41+"),"")=0,"",IFERROR(GETPIVOTDATA("Registrační číslo projektu",[1]KHspoj909s!$A$3,"strategie MAS",A74,"Kód a název stavu2","PP41+"),""))</f>
        <v/>
      </c>
      <c r="V74" s="68">
        <f>IFERROR(VLOOKUP(A74,[1]M975!$A$5:$B$184,2,0),0)/1000</f>
        <v>0</v>
      </c>
    </row>
    <row r="75" spans="1:22" x14ac:dyDescent="0.25">
      <c r="A75" s="61" t="s">
        <v>182</v>
      </c>
      <c r="B75" s="62" t="s">
        <v>183</v>
      </c>
      <c r="C75" s="63" t="s">
        <v>51</v>
      </c>
      <c r="D75" s="64" t="s">
        <v>35</v>
      </c>
      <c r="E75" s="64" t="s">
        <v>35</v>
      </c>
      <c r="F75" s="73" t="s">
        <v>35</v>
      </c>
      <c r="G75" s="65">
        <f>IF(SUM(COUNTIFS([1]!HH902HH[číslo IN],'Stav administrace CLLD v IROP'!A75,[1]!HH902HH[[Kód stavu výzvy ]],{"S42";"S5";"S6";"S7";"S8";"S9"}))=0,"",SUM(COUNTIFS([1]!HH902HH[číslo IN],'Stav administrace CLLD v IROP'!A75,[1]!HH902HH[[Kód stavu výzvy ]],{"S42";"S5";"S6";"S7";"S8";"S9"})))</f>
        <v>4</v>
      </c>
      <c r="H75" s="65">
        <f>IF(SUM(COUNTIFS([1]!HH902HH[číslo IN],'Stav administrace CLLD v IROP'!A75,[1]!HH902HH[[Kód stavu výzvy ]],{"S8";"S9"}))=0,"",SUM(COUNTIFS([1]!HH902HH[číslo IN],'Stav administrace CLLD v IROP'!A75,[1]!HH902HH[[Kód stavu výzvy ]],{"S8";"S9"})))</f>
        <v>4</v>
      </c>
      <c r="I75" s="57" t="str">
        <f>IF(IF(IFERROR(VLOOKUP(CONCATENATE($A75,"-",I$6,"-1-0"),'[1]KTAdO CRR'!$A$4:$D$1000,4,0),"")="",IFERROR(VLOOKUP(CONCATENATE($A75,"-",I$6),[1]!Data[[#All],[MASkod]:[Stav KL (se zjištěním/ bez zjištění)]],11,0),""),"zahájeno")=0,"",IF(IFERROR(VLOOKUP(CONCATENATE($A75,"-",I$6,"-1-0"),'[1]KTAdO CRR'!$A$4:$D$1000,4,0),"")="",IFERROR(VLOOKUP(CONCATENATE($A75,"-",I$6),[1]!Data[[#All],[MASkod]:[Stav KL (se zjištěním/ bez zjištění)]],11,0),""),"zahájeno"))</f>
        <v/>
      </c>
      <c r="J75" s="58" t="str">
        <f>IF(I75="zahájeno",IFERROR(VLOOKUP(CONCATENATE($A75,"-",I$6,"-1-0"),'[1]KTAdO CRR'!$A$4:$D$1000,4,0),""),IF(I75="","",IFERROR(VLOOKUP(CONCATENATE($A75,"-",I$6),[1]!Data[[#All],[MASkod]:[Stav KL (se zjištěním/ bez zjištění)]],4,0),"")))</f>
        <v/>
      </c>
      <c r="K75" s="66" t="str">
        <f>IF(I75="","",IF(IFERROR(VLOOKUP(CONCATENATE($A75,"-",I$6),[1]!Data[[#All],[MASkod]:[JMPRO]],26,0),"")=0,"ANO",IFERROR(UPPER(LEFT(VLOOKUP(CONCATENATE($A75,"-",I$6),[1]!Data[[#All],[MASkod]:[JMPRO]],26,0),3)),"")))</f>
        <v/>
      </c>
      <c r="L75" s="57" t="str">
        <f>IF(IF(IFERROR(VLOOKUP(CONCATENATE($A75,"-",L$6,"-1-0"),'[1]KTAdO CRR'!$A$4:$D$1000,4,0),"")="",IFERROR(VLOOKUP(CONCATENATE($A75,"-",L$6),[1]!Data[[#All],[MASkod]:[Stav KL (se zjištěním/ bez zjištění)]],11,0),""),"zahájeno")=0,"zahájheno",IF(IFERROR(VLOOKUP(CONCATENATE($A75,"-",L$6,"-1-0"),'[1]KTAdO CRR'!$A$4:$D$1000,4,0),"")="",IFERROR(VLOOKUP(CONCATENATE($A75,"-",L$6),[1]!Data[[#All],[MASkod]:[Stav KL (se zjištěním/ bez zjištění)]],11,0),""),"zahájeno"))</f>
        <v/>
      </c>
      <c r="M75" s="58" t="str">
        <f>IF(L75="zahájeno",IFERROR(VLOOKUP(CONCATENATE($A75,"-",L$6,"-1-0"),'[1]KTAdO CRR'!$A$4:$D$1000,4,0),""),IF(L75="","",IFERROR(VLOOKUP(CONCATENATE($A75,"-",L$6),[1]!Data[[#All],[MASkod]:[Stav KL (se zjištěním/ bez zjištění)]],4,0),"")))</f>
        <v/>
      </c>
      <c r="N75" s="66" t="str">
        <f>IF(L75="","",IF(IFERROR(VLOOKUP(CONCATENATE($A75,"-",L$6),[1]!Data[[#All],[MASkod]:[JMPRO]],26,0),"")=0,"ANO",IFERROR(UPPER(LEFT(VLOOKUP(CONCATENATE($A75,"-",L$6),[1]!Data[[#All],[MASkod]:[JMPRO]],26,0),3)),"")))</f>
        <v/>
      </c>
      <c r="O75" s="67" t="str">
        <f>IF(AND(I75="zásadní zjištění",K75="NE"),COUNTIFS('[1]AdO CRR'!D:D,'Stav administrace CLLD v IROP'!A75,'[1]AdO CRR'!A:A,'Stav administrace CLLD v IROP'!J75),IF(AND(L75="zásadní zjištění",N75="NE"),COUNTIFS('[1]AdO CRR'!D:D,'Stav administrace CLLD v IROP'!A75,'[1]AdO CRR'!A:A,'Stav administrace CLLD v IROP'!M75),""))</f>
        <v/>
      </c>
      <c r="P75" s="67" t="str">
        <f>IF(AND(I75="zásadní zjištění",K75="NE"),COUNTIFS('[1]AdO CRR'!D:D,'Stav administrace CLLD v IROP'!A75,'[1]AdO CRR'!A:A,'Stav administrace CLLD v IROP'!J75,'[1]AdO CRR'!Q:Q,"ANO"),IF(AND(L75="zásadní zjištění",N75="NE"),COUNTIFS('[1]AdO CRR'!D:D,'Stav administrace CLLD v IROP'!A75,'[1]AdO CRR'!A:A,'Stav administrace CLLD v IROP'!M75,'[1]AdO CRR'!Q:Q,"ANO"),""))</f>
        <v/>
      </c>
      <c r="Q75" s="71">
        <f>IF(COUNTIFS('[1]AdO CRR'!D:D,'Stav administrace CLLD v IROP'!A75)=0,"",COUNTIFS('[1]AdO CRR'!D:D,'Stav administrace CLLD v IROP'!A75))</f>
        <v>4</v>
      </c>
      <c r="R75" s="71">
        <f>IF(COUNTIFS('[1]AdO CRR'!D:D,'Stav administrace CLLD v IROP'!A75,'[1]AdO CRR'!Q:Q,"ANO")=0,"",COUNTIFS('[1]AdO CRR'!D:D,'Stav administrace CLLD v IROP'!A75,'[1]AdO CRR'!Q:Q,"ANO"))</f>
        <v>4</v>
      </c>
      <c r="S75" s="65">
        <f>IF(IFERROR(GETPIVOTDATA("Registrační číslo projektu",[1]KHspoj909s!$A$3,"strategie MAS",A75,"Kód a název stavu2","PP30+")+GETPIVOTDATA("Registrační číslo projektu",[1]KHspoj909s!$A$3,"strategie MAS",A75,"Kód a název stavu2","PP27+")+GETPIVOTDATA("Registrační číslo projektu",[1]KHspoj909s!$A$3,"strategie MAS",A75,"Kód a název stavu2","PP41+"),"")=0,"",IFERROR(GETPIVOTDATA("Registrační číslo projektu",[1]KHspoj909s!$A$3,"strategie MAS",A75,"Kód a název stavu2","PP30+")+GETPIVOTDATA("Registrační číslo projektu",[1]KHspoj909s!$A$3,"strategie MAS",A75,"Kód a název stavu2","PP27+")+GETPIVOTDATA("Registrační číslo projektu",[1]KHspoj909s!$A$3,"strategie MAS",A75,"Kód a název stavu2","PP41+"),""))</f>
        <v>4</v>
      </c>
      <c r="T75" s="65">
        <f>IF(IFERROR(GETPIVOTDATA("Registrační číslo projektu",[1]KHspoj909s!$A$3,"strategie MAS",A75,"Kód a název stavu2","PP30+")+GETPIVOTDATA("Registrační číslo projektu",[1]KHspoj909s!$A$3,"strategie MAS",A75,"Kód a název stavu2","PP41+"),"")=0,"",IFERROR(GETPIVOTDATA("Registrační číslo projektu",[1]KHspoj909s!$A$3,"strategie MAS",A75,"Kód a název stavu2","PP30+")+GETPIVOTDATA("Registrační číslo projektu",[1]KHspoj909s!$A$3,"strategie MAS",A75,"Kód a název stavu2","PP41+"),""))</f>
        <v>4</v>
      </c>
      <c r="U75" s="65">
        <f>IF(IFERROR(GETPIVOTDATA("Registrační číslo projektu",[1]KHspoj909s!$A$3,"strategie MAS",A75,"Kód a název stavu2","PP41+"),"")=0,"",IFERROR(GETPIVOTDATA("Registrační číslo projektu",[1]KHspoj909s!$A$3,"strategie MAS",A75,"Kód a název stavu2","PP41+"),""))</f>
        <v>2</v>
      </c>
      <c r="V75" s="68">
        <f>IFERROR(VLOOKUP(A75,[1]M975!$A$5:$B$184,2,0),0)/1000</f>
        <v>3350.99116</v>
      </c>
    </row>
    <row r="76" spans="1:22" x14ac:dyDescent="0.25">
      <c r="A76" s="61" t="s">
        <v>184</v>
      </c>
      <c r="B76" s="62" t="s">
        <v>185</v>
      </c>
      <c r="C76" s="63" t="s">
        <v>48</v>
      </c>
      <c r="D76" s="64" t="s">
        <v>35</v>
      </c>
      <c r="E76" s="64" t="s">
        <v>35</v>
      </c>
      <c r="F76" s="73" t="s">
        <v>35</v>
      </c>
      <c r="G76" s="65">
        <f>IF(SUM(COUNTIFS([1]!HH902HH[číslo IN],'Stav administrace CLLD v IROP'!A76,[1]!HH902HH[[Kód stavu výzvy ]],{"S42";"S5";"S6";"S7";"S8";"S9"}))=0,"",SUM(COUNTIFS([1]!HH902HH[číslo IN],'Stav administrace CLLD v IROP'!A76,[1]!HH902HH[[Kód stavu výzvy ]],{"S42";"S5";"S6";"S7";"S8";"S9"})))</f>
        <v>15</v>
      </c>
      <c r="H76" s="65">
        <f>IF(SUM(COUNTIFS([1]!HH902HH[číslo IN],'Stav administrace CLLD v IROP'!A76,[1]!HH902HH[[Kód stavu výzvy ]],{"S8";"S9"}))=0,"",SUM(COUNTIFS([1]!HH902HH[číslo IN],'Stav administrace CLLD v IROP'!A76,[1]!HH902HH[[Kód stavu výzvy ]],{"S8";"S9"})))</f>
        <v>10</v>
      </c>
      <c r="I76" s="57" t="str">
        <f>IF(IF(IFERROR(VLOOKUP(CONCATENATE($A76,"-",I$6,"-1-0"),'[1]KTAdO CRR'!$A$4:$D$1000,4,0),"")="",IFERROR(VLOOKUP(CONCATENATE($A76,"-",I$6),[1]!Data[[#All],[MASkod]:[Stav KL (se zjištěním/ bez zjištění)]],11,0),""),"zahájeno")=0,"",IF(IFERROR(VLOOKUP(CONCATENATE($A76,"-",I$6,"-1-0"),'[1]KTAdO CRR'!$A$4:$D$1000,4,0),"")="",IFERROR(VLOOKUP(CONCATENATE($A76,"-",I$6),[1]!Data[[#All],[MASkod]:[Stav KL (se zjištěním/ bez zjištění)]],11,0),""),"zahájeno"))</f>
        <v>bez zjištění</v>
      </c>
      <c r="J76" s="58">
        <f>IF(I76="zahájeno",IFERROR(VLOOKUP(CONCATENATE($A76,"-",I$6,"-1-0"),'[1]KTAdO CRR'!$A$4:$D$1000,4,0),""),IF(I76="","",IFERROR(VLOOKUP(CONCATENATE($A76,"-",I$6),[1]!Data[[#All],[MASkod]:[Stav KL (se zjištěním/ bez zjištění)]],4,0),"")))</f>
        <v>6</v>
      </c>
      <c r="K76" s="66" t="str">
        <f>IF(I76="","",IF(IFERROR(VLOOKUP(CONCATENATE($A76,"-",I$6),[1]!Data[[#All],[MASkod]:[JMPRO]],26,0),"")=0,"ANO",IFERROR(UPPER(LEFT(VLOOKUP(CONCATENATE($A76,"-",I$6),[1]!Data[[#All],[MASkod]:[JMPRO]],26,0),3)),"")))</f>
        <v>ANO</v>
      </c>
      <c r="L76" s="57" t="str">
        <f>IF(IF(IFERROR(VLOOKUP(CONCATENATE($A76,"-",L$6,"-1-0"),'[1]KTAdO CRR'!$A$4:$D$1000,4,0),"")="",IFERROR(VLOOKUP(CONCATENATE($A76,"-",L$6),[1]!Data[[#All],[MASkod]:[Stav KL (se zjištěním/ bez zjištění)]],11,0),""),"zahájeno")=0,"zahájheno",IF(IFERROR(VLOOKUP(CONCATENATE($A76,"-",L$6,"-1-0"),'[1]KTAdO CRR'!$A$4:$D$1000,4,0),"")="",IFERROR(VLOOKUP(CONCATENATE($A76,"-",L$6),[1]!Data[[#All],[MASkod]:[Stav KL (se zjištěním/ bez zjištění)]],11,0),""),"zahájeno"))</f>
        <v/>
      </c>
      <c r="M76" s="58" t="str">
        <f>IF(L76="zahájeno",IFERROR(VLOOKUP(CONCATENATE($A76,"-",L$6,"-1-0"),'[1]KTAdO CRR'!$A$4:$D$1000,4,0),""),IF(L76="","",IFERROR(VLOOKUP(CONCATENATE($A76,"-",L$6),[1]!Data[[#All],[MASkod]:[Stav KL (se zjištěním/ bez zjištění)]],4,0),"")))</f>
        <v/>
      </c>
      <c r="N76" s="66" t="str">
        <f>IF(L76="","",IF(IFERROR(VLOOKUP(CONCATENATE($A76,"-",L$6),[1]!Data[[#All],[MASkod]:[JMPRO]],26,0),"")=0,"ANO",IFERROR(UPPER(LEFT(VLOOKUP(CONCATENATE($A76,"-",L$6),[1]!Data[[#All],[MASkod]:[JMPRO]],26,0),3)),"")))</f>
        <v/>
      </c>
      <c r="O76" s="67" t="str">
        <f>IF(AND(I76="zásadní zjištění",K76="NE"),COUNTIFS('[1]AdO CRR'!D:D,'Stav administrace CLLD v IROP'!A76,'[1]AdO CRR'!A:A,'Stav administrace CLLD v IROP'!J76),IF(AND(L76="zásadní zjištění",N76="NE"),COUNTIFS('[1]AdO CRR'!D:D,'Stav administrace CLLD v IROP'!A76,'[1]AdO CRR'!A:A,'Stav administrace CLLD v IROP'!M76),""))</f>
        <v/>
      </c>
      <c r="P76" s="67" t="str">
        <f>IF(AND(I76="zásadní zjištění",K76="NE"),COUNTIFS('[1]AdO CRR'!D:D,'Stav administrace CLLD v IROP'!A76,'[1]AdO CRR'!A:A,'Stav administrace CLLD v IROP'!J76,'[1]AdO CRR'!Q:Q,"ANO"),IF(AND(L76="zásadní zjištění",N76="NE"),COUNTIFS('[1]AdO CRR'!D:D,'Stav administrace CLLD v IROP'!A76,'[1]AdO CRR'!A:A,'Stav administrace CLLD v IROP'!M76,'[1]AdO CRR'!Q:Q,"ANO"),""))</f>
        <v/>
      </c>
      <c r="Q76" s="71">
        <f>IF(COUNTIFS('[1]AdO CRR'!D:D,'Stav administrace CLLD v IROP'!A76)=0,"",COUNTIFS('[1]AdO CRR'!D:D,'Stav administrace CLLD v IROP'!A76))</f>
        <v>12</v>
      </c>
      <c r="R76" s="71">
        <f>IF(COUNTIFS('[1]AdO CRR'!D:D,'Stav administrace CLLD v IROP'!A76,'[1]AdO CRR'!Q:Q,"ANO")=0,"",COUNTIFS('[1]AdO CRR'!D:D,'Stav administrace CLLD v IROP'!A76,'[1]AdO CRR'!Q:Q,"ANO"))</f>
        <v>10</v>
      </c>
      <c r="S76" s="65">
        <f>IF(IFERROR(GETPIVOTDATA("Registrační číslo projektu",[1]KHspoj909s!$A$3,"strategie MAS",A76,"Kód a název stavu2","PP30+")+GETPIVOTDATA("Registrační číslo projektu",[1]KHspoj909s!$A$3,"strategie MAS",A76,"Kód a název stavu2","PP27+")+GETPIVOTDATA("Registrační číslo projektu",[1]KHspoj909s!$A$3,"strategie MAS",A76,"Kód a název stavu2","PP41+"),"")=0,"",IFERROR(GETPIVOTDATA("Registrační číslo projektu",[1]KHspoj909s!$A$3,"strategie MAS",A76,"Kód a název stavu2","PP30+")+GETPIVOTDATA("Registrační číslo projektu",[1]KHspoj909s!$A$3,"strategie MAS",A76,"Kód a název stavu2","PP27+")+GETPIVOTDATA("Registrační číslo projektu",[1]KHspoj909s!$A$3,"strategie MAS",A76,"Kód a název stavu2","PP41+"),""))</f>
        <v>9</v>
      </c>
      <c r="T76" s="65">
        <f>IF(IFERROR(GETPIVOTDATA("Registrační číslo projektu",[1]KHspoj909s!$A$3,"strategie MAS",A76,"Kód a název stavu2","PP30+")+GETPIVOTDATA("Registrační číslo projektu",[1]KHspoj909s!$A$3,"strategie MAS",A76,"Kód a název stavu2","PP41+"),"")=0,"",IFERROR(GETPIVOTDATA("Registrační číslo projektu",[1]KHspoj909s!$A$3,"strategie MAS",A76,"Kód a název stavu2","PP30+")+GETPIVOTDATA("Registrační číslo projektu",[1]KHspoj909s!$A$3,"strategie MAS",A76,"Kód a název stavu2","PP41+"),""))</f>
        <v>9</v>
      </c>
      <c r="U76" s="65">
        <f>IF(IFERROR(GETPIVOTDATA("Registrační číslo projektu",[1]KHspoj909s!$A$3,"strategie MAS",A76,"Kód a název stavu2","PP41+"),"")=0,"",IFERROR(GETPIVOTDATA("Registrační číslo projektu",[1]KHspoj909s!$A$3,"strategie MAS",A76,"Kód a název stavu2","PP41+"),""))</f>
        <v>3</v>
      </c>
      <c r="V76" s="68">
        <f>IFERROR(VLOOKUP(A76,[1]M975!$A$5:$B$184,2,0),0)/1000</f>
        <v>821.83371999999997</v>
      </c>
    </row>
    <row r="77" spans="1:22" x14ac:dyDescent="0.25">
      <c r="A77" s="61" t="s">
        <v>186</v>
      </c>
      <c r="B77" s="62" t="s">
        <v>187</v>
      </c>
      <c r="C77" s="63" t="s">
        <v>74</v>
      </c>
      <c r="D77" s="64" t="s">
        <v>35</v>
      </c>
      <c r="E77" s="64" t="s">
        <v>35</v>
      </c>
      <c r="F77" s="73" t="s">
        <v>35</v>
      </c>
      <c r="G77" s="65">
        <f>IF(SUM(COUNTIFS([1]!HH902HH[číslo IN],'Stav administrace CLLD v IROP'!A77,[1]!HH902HH[[Kód stavu výzvy ]],{"S42";"S5";"S6";"S7";"S8";"S9"}))=0,"",SUM(COUNTIFS([1]!HH902HH[číslo IN],'Stav administrace CLLD v IROP'!A77,[1]!HH902HH[[Kód stavu výzvy ]],{"S42";"S5";"S6";"S7";"S8";"S9"})))</f>
        <v>7</v>
      </c>
      <c r="H77" s="65">
        <f>IF(SUM(COUNTIFS([1]!HH902HH[číslo IN],'Stav administrace CLLD v IROP'!A77,[1]!HH902HH[[Kód stavu výzvy ]],{"S8";"S9"}))=0,"",SUM(COUNTIFS([1]!HH902HH[číslo IN],'Stav administrace CLLD v IROP'!A77,[1]!HH902HH[[Kód stavu výzvy ]],{"S8";"S9"})))</f>
        <v>7</v>
      </c>
      <c r="I77" s="57" t="str">
        <f>IF(IF(IFERROR(VLOOKUP(CONCATENATE($A77,"-",I$6,"-1-0"),'[1]KTAdO CRR'!$A$4:$D$1000,4,0),"")="",IFERROR(VLOOKUP(CONCATENATE($A77,"-",I$6),[1]!Data[[#All],[MASkod]:[Stav KL (se zjištěním/ bez zjištění)]],11,0),""),"zahájeno")=0,"",IF(IFERROR(VLOOKUP(CONCATENATE($A77,"-",I$6,"-1-0"),'[1]KTAdO CRR'!$A$4:$D$1000,4,0),"")="",IFERROR(VLOOKUP(CONCATENATE($A77,"-",I$6),[1]!Data[[#All],[MASkod]:[Stav KL (se zjištěním/ bez zjištění)]],11,0),""),"zahájeno"))</f>
        <v>bez zjištění</v>
      </c>
      <c r="J77" s="58">
        <f>IF(I77="zahájeno",IFERROR(VLOOKUP(CONCATENATE($A77,"-",I$6,"-1-0"),'[1]KTAdO CRR'!$A$4:$D$1000,4,0),""),IF(I77="","",IFERROR(VLOOKUP(CONCATENATE($A77,"-",I$6),[1]!Data[[#All],[MASkod]:[Stav KL (se zjištěním/ bez zjištění)]],4,0),"")))</f>
        <v>2</v>
      </c>
      <c r="K77" s="66" t="str">
        <f>IF(I77="","",IF(IFERROR(VLOOKUP(CONCATENATE($A77,"-",I$6),[1]!Data[[#All],[MASkod]:[JMPRO]],26,0),"")=0,"ANO",IFERROR(UPPER(LEFT(VLOOKUP(CONCATENATE($A77,"-",I$6),[1]!Data[[#All],[MASkod]:[JMPRO]],26,0),3)),"")))</f>
        <v>ANO</v>
      </c>
      <c r="L77" s="57" t="str">
        <f>IF(IF(IFERROR(VLOOKUP(CONCATENATE($A77,"-",L$6,"-1-0"),'[1]KTAdO CRR'!$A$4:$D$1000,4,0),"")="",IFERROR(VLOOKUP(CONCATENATE($A77,"-",L$6),[1]!Data[[#All],[MASkod]:[Stav KL (se zjištěním/ bez zjištění)]],11,0),""),"zahájeno")=0,"zahájheno",IF(IFERROR(VLOOKUP(CONCATENATE($A77,"-",L$6,"-1-0"),'[1]KTAdO CRR'!$A$4:$D$1000,4,0),"")="",IFERROR(VLOOKUP(CONCATENATE($A77,"-",L$6),[1]!Data[[#All],[MASkod]:[Stav KL (se zjištěním/ bez zjištění)]],11,0),""),"zahájeno"))</f>
        <v/>
      </c>
      <c r="M77" s="58" t="str">
        <f>IF(L77="zahájeno",IFERROR(VLOOKUP(CONCATENATE($A77,"-",L$6,"-1-0"),'[1]KTAdO CRR'!$A$4:$D$1000,4,0),""),IF(L77="","",IFERROR(VLOOKUP(CONCATENATE($A77,"-",L$6),[1]!Data[[#All],[MASkod]:[Stav KL (se zjištěním/ bez zjištění)]],4,0),"")))</f>
        <v/>
      </c>
      <c r="N77" s="66" t="str">
        <f>IF(L77="","",IF(IFERROR(VLOOKUP(CONCATENATE($A77,"-",L$6),[1]!Data[[#All],[MASkod]:[JMPRO]],26,0),"")=0,"ANO",IFERROR(UPPER(LEFT(VLOOKUP(CONCATENATE($A77,"-",L$6),[1]!Data[[#All],[MASkod]:[JMPRO]],26,0),3)),"")))</f>
        <v/>
      </c>
      <c r="O77" s="67" t="str">
        <f>IF(AND(I77="zásadní zjištění",K77="NE"),COUNTIFS('[1]AdO CRR'!D:D,'Stav administrace CLLD v IROP'!A77,'[1]AdO CRR'!A:A,'Stav administrace CLLD v IROP'!J77),IF(AND(L77="zásadní zjištění",N77="NE"),COUNTIFS('[1]AdO CRR'!D:D,'Stav administrace CLLD v IROP'!A77,'[1]AdO CRR'!A:A,'Stav administrace CLLD v IROP'!M77),""))</f>
        <v/>
      </c>
      <c r="P77" s="67" t="str">
        <f>IF(AND(I77="zásadní zjištění",K77="NE"),COUNTIFS('[1]AdO CRR'!D:D,'Stav administrace CLLD v IROP'!A77,'[1]AdO CRR'!A:A,'Stav administrace CLLD v IROP'!J77,'[1]AdO CRR'!Q:Q,"ANO"),IF(AND(L77="zásadní zjištění",N77="NE"),COUNTIFS('[1]AdO CRR'!D:D,'Stav administrace CLLD v IROP'!A77,'[1]AdO CRR'!A:A,'Stav administrace CLLD v IROP'!M77,'[1]AdO CRR'!Q:Q,"ANO"),""))</f>
        <v/>
      </c>
      <c r="Q77" s="71">
        <f>IF(COUNTIFS('[1]AdO CRR'!D:D,'Stav administrace CLLD v IROP'!A77)=0,"",COUNTIFS('[1]AdO CRR'!D:D,'Stav administrace CLLD v IROP'!A77))</f>
        <v>12</v>
      </c>
      <c r="R77" s="71">
        <f>IF(COUNTIFS('[1]AdO CRR'!D:D,'Stav administrace CLLD v IROP'!A77,'[1]AdO CRR'!Q:Q,"ANO")=0,"",COUNTIFS('[1]AdO CRR'!D:D,'Stav administrace CLLD v IROP'!A77,'[1]AdO CRR'!Q:Q,"ANO"))</f>
        <v>5</v>
      </c>
      <c r="S77" s="65">
        <f>IF(IFERROR(GETPIVOTDATA("Registrační číslo projektu",[1]KHspoj909s!$A$3,"strategie MAS",A77,"Kód a název stavu2","PP30+")+GETPIVOTDATA("Registrační číslo projektu",[1]KHspoj909s!$A$3,"strategie MAS",A77,"Kód a název stavu2","PP27+")+GETPIVOTDATA("Registrační číslo projektu",[1]KHspoj909s!$A$3,"strategie MAS",A77,"Kód a název stavu2","PP41+"),"")=0,"",IFERROR(GETPIVOTDATA("Registrační číslo projektu",[1]KHspoj909s!$A$3,"strategie MAS",A77,"Kód a název stavu2","PP30+")+GETPIVOTDATA("Registrační číslo projektu",[1]KHspoj909s!$A$3,"strategie MAS",A77,"Kód a název stavu2","PP27+")+GETPIVOTDATA("Registrační číslo projektu",[1]KHspoj909s!$A$3,"strategie MAS",A77,"Kód a název stavu2","PP41+"),""))</f>
        <v>5</v>
      </c>
      <c r="T77" s="65">
        <f>IF(IFERROR(GETPIVOTDATA("Registrační číslo projektu",[1]KHspoj909s!$A$3,"strategie MAS",A77,"Kód a název stavu2","PP30+")+GETPIVOTDATA("Registrační číslo projektu",[1]KHspoj909s!$A$3,"strategie MAS",A77,"Kód a název stavu2","PP41+"),"")=0,"",IFERROR(GETPIVOTDATA("Registrační číslo projektu",[1]KHspoj909s!$A$3,"strategie MAS",A77,"Kód a název stavu2","PP30+")+GETPIVOTDATA("Registrační číslo projektu",[1]KHspoj909s!$A$3,"strategie MAS",A77,"Kód a název stavu2","PP41+"),""))</f>
        <v>5</v>
      </c>
      <c r="U77" s="65" t="str">
        <f>IF(IFERROR(GETPIVOTDATA("Registrační číslo projektu",[1]KHspoj909s!$A$3,"strategie MAS",A77,"Kód a název stavu2","PP41+"),"")=0,"",IFERROR(GETPIVOTDATA("Registrační číslo projektu",[1]KHspoj909s!$A$3,"strategie MAS",A77,"Kód a název stavu2","PP41+"),""))</f>
        <v/>
      </c>
      <c r="V77" s="68">
        <f>IFERROR(VLOOKUP(A77,[1]M975!$A$5:$B$184,2,0),0)/1000</f>
        <v>588.22546</v>
      </c>
    </row>
    <row r="78" spans="1:22" x14ac:dyDescent="0.25">
      <c r="A78" s="61" t="s">
        <v>188</v>
      </c>
      <c r="B78" s="62" t="s">
        <v>189</v>
      </c>
      <c r="C78" s="63" t="s">
        <v>63</v>
      </c>
      <c r="D78" s="64" t="s">
        <v>35</v>
      </c>
      <c r="E78" s="64" t="s">
        <v>35</v>
      </c>
      <c r="F78" s="73" t="s">
        <v>35</v>
      </c>
      <c r="G78" s="65">
        <f>IF(SUM(COUNTIFS([1]!HH902HH[číslo IN],'Stav administrace CLLD v IROP'!A78,[1]!HH902HH[[Kód stavu výzvy ]],{"S42";"S5";"S6";"S7";"S8";"S9"}))=0,"",SUM(COUNTIFS([1]!HH902HH[číslo IN],'Stav administrace CLLD v IROP'!A78,[1]!HH902HH[[Kód stavu výzvy ]],{"S42";"S5";"S6";"S7";"S8";"S9"})))</f>
        <v>8</v>
      </c>
      <c r="H78" s="65">
        <f>IF(SUM(COUNTIFS([1]!HH902HH[číslo IN],'Stav administrace CLLD v IROP'!A78,[1]!HH902HH[[Kód stavu výzvy ]],{"S8";"S9"}))=0,"",SUM(COUNTIFS([1]!HH902HH[číslo IN],'Stav administrace CLLD v IROP'!A78,[1]!HH902HH[[Kód stavu výzvy ]],{"S8";"S9"})))</f>
        <v>8</v>
      </c>
      <c r="I78" s="57" t="str">
        <f>IF(IF(IFERROR(VLOOKUP(CONCATENATE($A78,"-",I$6,"-1-0"),'[1]KTAdO CRR'!$A$4:$D$1000,4,0),"")="",IFERROR(VLOOKUP(CONCATENATE($A78,"-",I$6),[1]!Data[[#All],[MASkod]:[Stav KL (se zjištěním/ bez zjištění)]],11,0),""),"zahájeno")=0,"",IF(IFERROR(VLOOKUP(CONCATENATE($A78,"-",I$6,"-1-0"),'[1]KTAdO CRR'!$A$4:$D$1000,4,0),"")="",IFERROR(VLOOKUP(CONCATENATE($A78,"-",I$6),[1]!Data[[#All],[MASkod]:[Stav KL (se zjištěním/ bez zjištění)]],11,0),""),"zahájeno"))</f>
        <v>se zjištěním</v>
      </c>
      <c r="J78" s="58">
        <f>IF(I78="zahájeno",IFERROR(VLOOKUP(CONCATENATE($A78,"-",I$6,"-1-0"),'[1]KTAdO CRR'!$A$4:$D$1000,4,0),""),IF(I78="","",IFERROR(VLOOKUP(CONCATENATE($A78,"-",I$6),[1]!Data[[#All],[MASkod]:[Stav KL (se zjištěním/ bez zjištění)]],4,0),"")))</f>
        <v>6</v>
      </c>
      <c r="K78" s="66" t="str">
        <f>IF(I78="","",IF(IFERROR(VLOOKUP(CONCATENATE($A78,"-",I$6),[1]!Data[[#All],[MASkod]:[JMPRO]],26,0),"")=0,"ANO",IFERROR(UPPER(LEFT(VLOOKUP(CONCATENATE($A78,"-",I$6),[1]!Data[[#All],[MASkod]:[JMPRO]],26,0),3)),"")))</f>
        <v>ANO</v>
      </c>
      <c r="L78" s="57" t="str">
        <f>IF(IF(IFERROR(VLOOKUP(CONCATENATE($A78,"-",L$6,"-1-0"),'[1]KTAdO CRR'!$A$4:$D$1000,4,0),"")="",IFERROR(VLOOKUP(CONCATENATE($A78,"-",L$6),[1]!Data[[#All],[MASkod]:[Stav KL (se zjištěním/ bez zjištění)]],11,0),""),"zahájeno")=0,"zahájheno",IF(IFERROR(VLOOKUP(CONCATENATE($A78,"-",L$6,"-1-0"),'[1]KTAdO CRR'!$A$4:$D$1000,4,0),"")="",IFERROR(VLOOKUP(CONCATENATE($A78,"-",L$6),[1]!Data[[#All],[MASkod]:[Stav KL (se zjištěním/ bez zjištění)]],11,0),""),"zahájeno"))</f>
        <v/>
      </c>
      <c r="M78" s="58" t="str">
        <f>IF(L78="zahájeno",IFERROR(VLOOKUP(CONCATENATE($A78,"-",L$6,"-1-0"),'[1]KTAdO CRR'!$A$4:$D$1000,4,0),""),IF(L78="","",IFERROR(VLOOKUP(CONCATENATE($A78,"-",L$6),[1]!Data[[#All],[MASkod]:[Stav KL (se zjištěním/ bez zjištění)]],4,0),"")))</f>
        <v/>
      </c>
      <c r="N78" s="66" t="str">
        <f>IF(L78="","",IF(IFERROR(VLOOKUP(CONCATENATE($A78,"-",L$6),[1]!Data[[#All],[MASkod]:[JMPRO]],26,0),"")=0,"ANO",IFERROR(UPPER(LEFT(VLOOKUP(CONCATENATE($A78,"-",L$6),[1]!Data[[#All],[MASkod]:[JMPRO]],26,0),3)),"")))</f>
        <v/>
      </c>
      <c r="O78" s="67" t="str">
        <f>IF(AND(I78="zásadní zjištění",K78="NE"),COUNTIFS('[1]AdO CRR'!D:D,'Stav administrace CLLD v IROP'!A78,'[1]AdO CRR'!A:A,'Stav administrace CLLD v IROP'!J78),IF(AND(L78="zásadní zjištění",N78="NE"),COUNTIFS('[1]AdO CRR'!D:D,'Stav administrace CLLD v IROP'!A78,'[1]AdO CRR'!A:A,'Stav administrace CLLD v IROP'!M78),""))</f>
        <v/>
      </c>
      <c r="P78" s="67" t="str">
        <f>IF(AND(I78="zásadní zjištění",K78="NE"),COUNTIFS('[1]AdO CRR'!D:D,'Stav administrace CLLD v IROP'!A78,'[1]AdO CRR'!A:A,'Stav administrace CLLD v IROP'!J78,'[1]AdO CRR'!Q:Q,"ANO"),IF(AND(L78="zásadní zjištění",N78="NE"),COUNTIFS('[1]AdO CRR'!D:D,'Stav administrace CLLD v IROP'!A78,'[1]AdO CRR'!A:A,'Stav administrace CLLD v IROP'!M78,'[1]AdO CRR'!Q:Q,"ANO"),""))</f>
        <v/>
      </c>
      <c r="Q78" s="71">
        <f>IF(COUNTIFS('[1]AdO CRR'!D:D,'Stav administrace CLLD v IROP'!A78)=0,"",COUNTIFS('[1]AdO CRR'!D:D,'Stav administrace CLLD v IROP'!A78))</f>
        <v>11</v>
      </c>
      <c r="R78" s="71">
        <f>IF(COUNTIFS('[1]AdO CRR'!D:D,'Stav administrace CLLD v IROP'!A78,'[1]AdO CRR'!Q:Q,"ANO")=0,"",COUNTIFS('[1]AdO CRR'!D:D,'Stav administrace CLLD v IROP'!A78,'[1]AdO CRR'!Q:Q,"ANO"))</f>
        <v>10</v>
      </c>
      <c r="S78" s="65">
        <f>IF(IFERROR(GETPIVOTDATA("Registrační číslo projektu",[1]KHspoj909s!$A$3,"strategie MAS",A78,"Kód a název stavu2","PP30+")+GETPIVOTDATA("Registrační číslo projektu",[1]KHspoj909s!$A$3,"strategie MAS",A78,"Kód a název stavu2","PP27+")+GETPIVOTDATA("Registrační číslo projektu",[1]KHspoj909s!$A$3,"strategie MAS",A78,"Kód a název stavu2","PP41+"),"")=0,"",IFERROR(GETPIVOTDATA("Registrační číslo projektu",[1]KHspoj909s!$A$3,"strategie MAS",A78,"Kód a název stavu2","PP30+")+GETPIVOTDATA("Registrační číslo projektu",[1]KHspoj909s!$A$3,"strategie MAS",A78,"Kód a název stavu2","PP27+")+GETPIVOTDATA("Registrační číslo projektu",[1]KHspoj909s!$A$3,"strategie MAS",A78,"Kód a název stavu2","PP41+"),""))</f>
        <v>9</v>
      </c>
      <c r="T78" s="65">
        <f>IF(IFERROR(GETPIVOTDATA("Registrační číslo projektu",[1]KHspoj909s!$A$3,"strategie MAS",A78,"Kód a název stavu2","PP30+")+GETPIVOTDATA("Registrační číslo projektu",[1]KHspoj909s!$A$3,"strategie MAS",A78,"Kód a název stavu2","PP41+"),"")=0,"",IFERROR(GETPIVOTDATA("Registrační číslo projektu",[1]KHspoj909s!$A$3,"strategie MAS",A78,"Kód a název stavu2","PP30+")+GETPIVOTDATA("Registrační číslo projektu",[1]KHspoj909s!$A$3,"strategie MAS",A78,"Kód a název stavu2","PP41+"),""))</f>
        <v>7</v>
      </c>
      <c r="U78" s="65">
        <f>IF(IFERROR(GETPIVOTDATA("Registrační číslo projektu",[1]KHspoj909s!$A$3,"strategie MAS",A78,"Kód a název stavu2","PP41+"),"")=0,"",IFERROR(GETPIVOTDATA("Registrační číslo projektu",[1]KHspoj909s!$A$3,"strategie MAS",A78,"Kód a název stavu2","PP41+"),""))</f>
        <v>3</v>
      </c>
      <c r="V78" s="68">
        <f>IFERROR(VLOOKUP(A78,[1]M975!$A$5:$B$184,2,0),0)/1000</f>
        <v>2452.9321399999999</v>
      </c>
    </row>
    <row r="79" spans="1:22" x14ac:dyDescent="0.25">
      <c r="A79" s="61" t="s">
        <v>190</v>
      </c>
      <c r="B79" s="62" t="s">
        <v>191</v>
      </c>
      <c r="C79" s="63" t="s">
        <v>54</v>
      </c>
      <c r="D79" s="64" t="s">
        <v>35</v>
      </c>
      <c r="E79" s="64" t="s">
        <v>35</v>
      </c>
      <c r="F79" s="73" t="s">
        <v>35</v>
      </c>
      <c r="G79" s="65">
        <f>IF(SUM(COUNTIFS([1]!HH902HH[číslo IN],'Stav administrace CLLD v IROP'!A79,[1]!HH902HH[[Kód stavu výzvy ]],{"S42";"S5";"S6";"S7";"S8";"S9"}))=0,"",SUM(COUNTIFS([1]!HH902HH[číslo IN],'Stav administrace CLLD v IROP'!A79,[1]!HH902HH[[Kód stavu výzvy ]],{"S42";"S5";"S6";"S7";"S8";"S9"})))</f>
        <v>4</v>
      </c>
      <c r="H79" s="65">
        <f>IF(SUM(COUNTIFS([1]!HH902HH[číslo IN],'Stav administrace CLLD v IROP'!A79,[1]!HH902HH[[Kód stavu výzvy ]],{"S8";"S9"}))=0,"",SUM(COUNTIFS([1]!HH902HH[číslo IN],'Stav administrace CLLD v IROP'!A79,[1]!HH902HH[[Kód stavu výzvy ]],{"S8";"S9"})))</f>
        <v>4</v>
      </c>
      <c r="I79" s="57" t="str">
        <f>IF(IF(IFERROR(VLOOKUP(CONCATENATE($A79,"-",I$6,"-1-0"),'[1]KTAdO CRR'!$A$4:$D$1000,4,0),"")="",IFERROR(VLOOKUP(CONCATENATE($A79,"-",I$6),[1]!Data[[#All],[MASkod]:[Stav KL (se zjištěním/ bez zjištění)]],11,0),""),"zahájeno")=0,"",IF(IFERROR(VLOOKUP(CONCATENATE($A79,"-",I$6,"-1-0"),'[1]KTAdO CRR'!$A$4:$D$1000,4,0),"")="",IFERROR(VLOOKUP(CONCATENATE($A79,"-",I$6),[1]!Data[[#All],[MASkod]:[Stav KL (se zjištěním/ bez zjištění)]],11,0),""),"zahájeno"))</f>
        <v/>
      </c>
      <c r="J79" s="58" t="str">
        <f>IF(I79="zahájeno",IFERROR(VLOOKUP(CONCATENATE($A79,"-",I$6,"-1-0"),'[1]KTAdO CRR'!$A$4:$D$1000,4,0),""),IF(I79="","",IFERROR(VLOOKUP(CONCATENATE($A79,"-",I$6),[1]!Data[[#All],[MASkod]:[Stav KL (se zjištěním/ bez zjištění)]],4,0),"")))</f>
        <v/>
      </c>
      <c r="K79" s="66" t="str">
        <f>IF(I79="","",IF(IFERROR(VLOOKUP(CONCATENATE($A79,"-",I$6),[1]!Data[[#All],[MASkod]:[JMPRO]],26,0),"")=0,"ANO",IFERROR(UPPER(LEFT(VLOOKUP(CONCATENATE($A79,"-",I$6),[1]!Data[[#All],[MASkod]:[JMPRO]],26,0),3)),"")))</f>
        <v/>
      </c>
      <c r="L79" s="57" t="str">
        <f>IF(IF(IFERROR(VLOOKUP(CONCATENATE($A79,"-",L$6,"-1-0"),'[1]KTAdO CRR'!$A$4:$D$1000,4,0),"")="",IFERROR(VLOOKUP(CONCATENATE($A79,"-",L$6),[1]!Data[[#All],[MASkod]:[Stav KL (se zjištěním/ bez zjištění)]],11,0),""),"zahájeno")=0,"zahájheno",IF(IFERROR(VLOOKUP(CONCATENATE($A79,"-",L$6,"-1-0"),'[1]KTAdO CRR'!$A$4:$D$1000,4,0),"")="",IFERROR(VLOOKUP(CONCATENATE($A79,"-",L$6),[1]!Data[[#All],[MASkod]:[Stav KL (se zjištěním/ bez zjištění)]],11,0),""),"zahájeno"))</f>
        <v/>
      </c>
      <c r="M79" s="58" t="str">
        <f>IF(L79="zahájeno",IFERROR(VLOOKUP(CONCATENATE($A79,"-",L$6,"-1-0"),'[1]KTAdO CRR'!$A$4:$D$1000,4,0),""),IF(L79="","",IFERROR(VLOOKUP(CONCATENATE($A79,"-",L$6),[1]!Data[[#All],[MASkod]:[Stav KL (se zjištěním/ bez zjištění)]],4,0),"")))</f>
        <v/>
      </c>
      <c r="N79" s="66" t="str">
        <f>IF(L79="","",IF(IFERROR(VLOOKUP(CONCATENATE($A79,"-",L$6),[1]!Data[[#All],[MASkod]:[JMPRO]],26,0),"")=0,"ANO",IFERROR(UPPER(LEFT(VLOOKUP(CONCATENATE($A79,"-",L$6),[1]!Data[[#All],[MASkod]:[JMPRO]],26,0),3)),"")))</f>
        <v/>
      </c>
      <c r="O79" s="67" t="str">
        <f>IF(AND(I79="zásadní zjištění",K79="NE"),COUNTIFS('[1]AdO CRR'!D:D,'Stav administrace CLLD v IROP'!A79,'[1]AdO CRR'!A:A,'Stav administrace CLLD v IROP'!J79),IF(AND(L79="zásadní zjištění",N79="NE"),COUNTIFS('[1]AdO CRR'!D:D,'Stav administrace CLLD v IROP'!A79,'[1]AdO CRR'!A:A,'Stav administrace CLLD v IROP'!M79),""))</f>
        <v/>
      </c>
      <c r="P79" s="67" t="str">
        <f>IF(AND(I79="zásadní zjištění",K79="NE"),COUNTIFS('[1]AdO CRR'!D:D,'Stav administrace CLLD v IROP'!A79,'[1]AdO CRR'!A:A,'Stav administrace CLLD v IROP'!J79,'[1]AdO CRR'!Q:Q,"ANO"),IF(AND(L79="zásadní zjištění",N79="NE"),COUNTIFS('[1]AdO CRR'!D:D,'Stav administrace CLLD v IROP'!A79,'[1]AdO CRR'!A:A,'Stav administrace CLLD v IROP'!M79,'[1]AdO CRR'!Q:Q,"ANO"),""))</f>
        <v/>
      </c>
      <c r="Q79" s="71">
        <f>IF(COUNTIFS('[1]AdO CRR'!D:D,'Stav administrace CLLD v IROP'!A79)=0,"",COUNTIFS('[1]AdO CRR'!D:D,'Stav administrace CLLD v IROP'!A79))</f>
        <v>2</v>
      </c>
      <c r="R79" s="71" t="str">
        <f>IF(COUNTIFS('[1]AdO CRR'!D:D,'Stav administrace CLLD v IROP'!A79,'[1]AdO CRR'!Q:Q,"ANO")=0,"",COUNTIFS('[1]AdO CRR'!D:D,'Stav administrace CLLD v IROP'!A79,'[1]AdO CRR'!Q:Q,"ANO"))</f>
        <v/>
      </c>
      <c r="S79" s="65" t="str">
        <f>IF(IFERROR(GETPIVOTDATA("Registrační číslo projektu",[1]KHspoj909s!$A$3,"strategie MAS",A79,"Kód a název stavu2","PP30+")+GETPIVOTDATA("Registrační číslo projektu",[1]KHspoj909s!$A$3,"strategie MAS",A79,"Kód a název stavu2","PP27+")+GETPIVOTDATA("Registrační číslo projektu",[1]KHspoj909s!$A$3,"strategie MAS",A79,"Kód a název stavu2","PP41+"),"")=0,"",IFERROR(GETPIVOTDATA("Registrační číslo projektu",[1]KHspoj909s!$A$3,"strategie MAS",A79,"Kód a název stavu2","PP30+")+GETPIVOTDATA("Registrační číslo projektu",[1]KHspoj909s!$A$3,"strategie MAS",A79,"Kód a název stavu2","PP27+")+GETPIVOTDATA("Registrační číslo projektu",[1]KHspoj909s!$A$3,"strategie MAS",A79,"Kód a název stavu2","PP41+"),""))</f>
        <v/>
      </c>
      <c r="T79" s="65" t="str">
        <f>IF(IFERROR(GETPIVOTDATA("Registrační číslo projektu",[1]KHspoj909s!$A$3,"strategie MAS",A79,"Kód a název stavu2","PP30+")+GETPIVOTDATA("Registrační číslo projektu",[1]KHspoj909s!$A$3,"strategie MAS",A79,"Kód a název stavu2","PP41+"),"")=0,"",IFERROR(GETPIVOTDATA("Registrační číslo projektu",[1]KHspoj909s!$A$3,"strategie MAS",A79,"Kód a název stavu2","PP30+")+GETPIVOTDATA("Registrační číslo projektu",[1]KHspoj909s!$A$3,"strategie MAS",A79,"Kód a název stavu2","PP41+"),""))</f>
        <v/>
      </c>
      <c r="U79" s="65" t="str">
        <f>IF(IFERROR(GETPIVOTDATA("Registrační číslo projektu",[1]KHspoj909s!$A$3,"strategie MAS",A79,"Kód a název stavu2","PP41+"),"")=0,"",IFERROR(GETPIVOTDATA("Registrační číslo projektu",[1]KHspoj909s!$A$3,"strategie MAS",A79,"Kód a název stavu2","PP41+"),""))</f>
        <v/>
      </c>
      <c r="V79" s="68">
        <f>IFERROR(VLOOKUP(A79,[1]M975!$A$5:$B$184,2,0),0)/1000</f>
        <v>0</v>
      </c>
    </row>
    <row r="80" spans="1:22" x14ac:dyDescent="0.25">
      <c r="A80" s="61" t="s">
        <v>192</v>
      </c>
      <c r="B80" s="62" t="s">
        <v>193</v>
      </c>
      <c r="C80" s="70" t="s">
        <v>40</v>
      </c>
      <c r="D80" s="64" t="s">
        <v>35</v>
      </c>
      <c r="E80" s="64" t="s">
        <v>35</v>
      </c>
      <c r="F80" s="73" t="s">
        <v>35</v>
      </c>
      <c r="G80" s="65">
        <f>IF(SUM(COUNTIFS([1]!HH902HH[číslo IN],'Stav administrace CLLD v IROP'!A80,[1]!HH902HH[[Kód stavu výzvy ]],{"S42";"S5";"S6";"S7";"S8";"S9"}))=0,"",SUM(COUNTIFS([1]!HH902HH[číslo IN],'Stav administrace CLLD v IROP'!A80,[1]!HH902HH[[Kód stavu výzvy ]],{"S42";"S5";"S6";"S7";"S8";"S9"})))</f>
        <v>3</v>
      </c>
      <c r="H80" s="65">
        <f>IF(SUM(COUNTIFS([1]!HH902HH[číslo IN],'Stav administrace CLLD v IROP'!A80,[1]!HH902HH[[Kód stavu výzvy ]],{"S8";"S9"}))=0,"",SUM(COUNTIFS([1]!HH902HH[číslo IN],'Stav administrace CLLD v IROP'!A80,[1]!HH902HH[[Kód stavu výzvy ]],{"S8";"S9"})))</f>
        <v>3</v>
      </c>
      <c r="I80" s="57" t="str">
        <f>IF(IF(IFERROR(VLOOKUP(CONCATENATE($A80,"-",I$6,"-1-0"),'[1]KTAdO CRR'!$A$4:$D$1000,4,0),"")="",IFERROR(VLOOKUP(CONCATENATE($A80,"-",I$6),[1]!Data[[#All],[MASkod]:[Stav KL (se zjištěním/ bez zjištění)]],11,0),""),"zahájeno")=0,"",IF(IFERROR(VLOOKUP(CONCATENATE($A80,"-",I$6,"-1-0"),'[1]KTAdO CRR'!$A$4:$D$1000,4,0),"")="",IFERROR(VLOOKUP(CONCATENATE($A80,"-",I$6),[1]!Data[[#All],[MASkod]:[Stav KL (se zjištěním/ bez zjištění)]],11,0),""),"zahájeno"))</f>
        <v>bez zjištění</v>
      </c>
      <c r="J80" s="58">
        <f>IF(I80="zahájeno",IFERROR(VLOOKUP(CONCATENATE($A80,"-",I$6,"-1-0"),'[1]KTAdO CRR'!$A$4:$D$1000,4,0),""),IF(I80="","",IFERROR(VLOOKUP(CONCATENATE($A80,"-",I$6),[1]!Data[[#All],[MASkod]:[Stav KL (se zjištěním/ bez zjištění)]],4,0),"")))</f>
        <v>2</v>
      </c>
      <c r="K80" s="66" t="str">
        <f>IF(I80="","",IF(IFERROR(VLOOKUP(CONCATENATE($A80,"-",I$6),[1]!Data[[#All],[MASkod]:[JMPRO]],26,0),"")=0,"ANO",IFERROR(UPPER(LEFT(VLOOKUP(CONCATENATE($A80,"-",I$6),[1]!Data[[#All],[MASkod]:[JMPRO]],26,0),3)),"")))</f>
        <v>ANO</v>
      </c>
      <c r="L80" s="57" t="str">
        <f>IF(IF(IFERROR(VLOOKUP(CONCATENATE($A80,"-",L$6,"-1-0"),'[1]KTAdO CRR'!$A$4:$D$1000,4,0),"")="",IFERROR(VLOOKUP(CONCATENATE($A80,"-",L$6),[1]!Data[[#All],[MASkod]:[Stav KL (se zjištěním/ bez zjištění)]],11,0),""),"zahájeno")=0,"zahájheno",IF(IFERROR(VLOOKUP(CONCATENATE($A80,"-",L$6,"-1-0"),'[1]KTAdO CRR'!$A$4:$D$1000,4,0),"")="",IFERROR(VLOOKUP(CONCATENATE($A80,"-",L$6),[1]!Data[[#All],[MASkod]:[Stav KL (se zjištěním/ bez zjištění)]],11,0),""),"zahájeno"))</f>
        <v/>
      </c>
      <c r="M80" s="58" t="str">
        <f>IF(L80="zahájeno",IFERROR(VLOOKUP(CONCATENATE($A80,"-",L$6,"-1-0"),'[1]KTAdO CRR'!$A$4:$D$1000,4,0),""),IF(L80="","",IFERROR(VLOOKUP(CONCATENATE($A80,"-",L$6),[1]!Data[[#All],[MASkod]:[Stav KL (se zjištěním/ bez zjištění)]],4,0),"")))</f>
        <v/>
      </c>
      <c r="N80" s="66" t="str">
        <f>IF(L80="","",IF(IFERROR(VLOOKUP(CONCATENATE($A80,"-",L$6),[1]!Data[[#All],[MASkod]:[JMPRO]],26,0),"")=0,"ANO",IFERROR(UPPER(LEFT(VLOOKUP(CONCATENATE($A80,"-",L$6),[1]!Data[[#All],[MASkod]:[JMPRO]],26,0),3)),"")))</f>
        <v/>
      </c>
      <c r="O80" s="67" t="str">
        <f>IF(AND(I80="zásadní zjištění",K80="NE"),COUNTIFS('[1]AdO CRR'!D:D,'Stav administrace CLLD v IROP'!A80,'[1]AdO CRR'!A:A,'Stav administrace CLLD v IROP'!J80),IF(AND(L80="zásadní zjištění",N80="NE"),COUNTIFS('[1]AdO CRR'!D:D,'Stav administrace CLLD v IROP'!A80,'[1]AdO CRR'!A:A,'Stav administrace CLLD v IROP'!M80),""))</f>
        <v/>
      </c>
      <c r="P80" s="67" t="str">
        <f>IF(AND(I80="zásadní zjištění",K80="NE"),COUNTIFS('[1]AdO CRR'!D:D,'Stav administrace CLLD v IROP'!A80,'[1]AdO CRR'!A:A,'Stav administrace CLLD v IROP'!J80,'[1]AdO CRR'!Q:Q,"ANO"),IF(AND(L80="zásadní zjištění",N80="NE"),COUNTIFS('[1]AdO CRR'!D:D,'Stav administrace CLLD v IROP'!A80,'[1]AdO CRR'!A:A,'Stav administrace CLLD v IROP'!M80,'[1]AdO CRR'!Q:Q,"ANO"),""))</f>
        <v/>
      </c>
      <c r="Q80" s="71">
        <f>IF(COUNTIFS('[1]AdO CRR'!D:D,'Stav administrace CLLD v IROP'!A80)=0,"",COUNTIFS('[1]AdO CRR'!D:D,'Stav administrace CLLD v IROP'!A80))</f>
        <v>7</v>
      </c>
      <c r="R80" s="71">
        <f>IF(COUNTIFS('[1]AdO CRR'!D:D,'Stav administrace CLLD v IROP'!A80,'[1]AdO CRR'!Q:Q,"ANO")=0,"",COUNTIFS('[1]AdO CRR'!D:D,'Stav administrace CLLD v IROP'!A80,'[1]AdO CRR'!Q:Q,"ANO"))</f>
        <v>7</v>
      </c>
      <c r="S80" s="65">
        <f>IF(IFERROR(GETPIVOTDATA("Registrační číslo projektu",[1]KHspoj909s!$A$3,"strategie MAS",A80,"Kód a název stavu2","PP30+")+GETPIVOTDATA("Registrační číslo projektu",[1]KHspoj909s!$A$3,"strategie MAS",A80,"Kód a název stavu2","PP27+")+GETPIVOTDATA("Registrační číslo projektu",[1]KHspoj909s!$A$3,"strategie MAS",A80,"Kód a název stavu2","PP41+"),"")=0,"",IFERROR(GETPIVOTDATA("Registrační číslo projektu",[1]KHspoj909s!$A$3,"strategie MAS",A80,"Kód a název stavu2","PP30+")+GETPIVOTDATA("Registrační číslo projektu",[1]KHspoj909s!$A$3,"strategie MAS",A80,"Kód a název stavu2","PP27+")+GETPIVOTDATA("Registrační číslo projektu",[1]KHspoj909s!$A$3,"strategie MAS",A80,"Kód a název stavu2","PP41+"),""))</f>
        <v>7</v>
      </c>
      <c r="T80" s="65">
        <f>IF(IFERROR(GETPIVOTDATA("Registrační číslo projektu",[1]KHspoj909s!$A$3,"strategie MAS",A80,"Kód a název stavu2","PP30+")+GETPIVOTDATA("Registrační číslo projektu",[1]KHspoj909s!$A$3,"strategie MAS",A80,"Kód a název stavu2","PP41+"),"")=0,"",IFERROR(GETPIVOTDATA("Registrační číslo projektu",[1]KHspoj909s!$A$3,"strategie MAS",A80,"Kód a název stavu2","PP30+")+GETPIVOTDATA("Registrační číslo projektu",[1]KHspoj909s!$A$3,"strategie MAS",A80,"Kód a název stavu2","PP41+"),""))</f>
        <v>7</v>
      </c>
      <c r="U80" s="65" t="str">
        <f>IF(IFERROR(GETPIVOTDATA("Registrační číslo projektu",[1]KHspoj909s!$A$3,"strategie MAS",A80,"Kód a název stavu2","PP41+"),"")=0,"",IFERROR(GETPIVOTDATA("Registrační číslo projektu",[1]KHspoj909s!$A$3,"strategie MAS",A80,"Kód a název stavu2","PP41+"),""))</f>
        <v/>
      </c>
      <c r="V80" s="68">
        <f>IFERROR(VLOOKUP(A80,[1]M975!$A$5:$B$184,2,0),0)/1000</f>
        <v>0</v>
      </c>
    </row>
    <row r="81" spans="1:22" x14ac:dyDescent="0.25">
      <c r="A81" s="61" t="s">
        <v>194</v>
      </c>
      <c r="B81" s="62" t="s">
        <v>195</v>
      </c>
      <c r="C81" s="63" t="s">
        <v>100</v>
      </c>
      <c r="D81" s="64" t="s">
        <v>35</v>
      </c>
      <c r="E81" s="64" t="s">
        <v>35</v>
      </c>
      <c r="F81" s="73" t="s">
        <v>35</v>
      </c>
      <c r="G81" s="65">
        <f>IF(SUM(COUNTIFS([1]!HH902HH[číslo IN],'Stav administrace CLLD v IROP'!A81,[1]!HH902HH[[Kód stavu výzvy ]],{"S42";"S5";"S6";"S7";"S8";"S9"}))=0,"",SUM(COUNTIFS([1]!HH902HH[číslo IN],'Stav administrace CLLD v IROP'!A81,[1]!HH902HH[[Kód stavu výzvy ]],{"S42";"S5";"S6";"S7";"S8";"S9"})))</f>
        <v>7</v>
      </c>
      <c r="H81" s="65">
        <f>IF(SUM(COUNTIFS([1]!HH902HH[číslo IN],'Stav administrace CLLD v IROP'!A81,[1]!HH902HH[[Kód stavu výzvy ]],{"S8";"S9"}))=0,"",SUM(COUNTIFS([1]!HH902HH[číslo IN],'Stav administrace CLLD v IROP'!A81,[1]!HH902HH[[Kód stavu výzvy ]],{"S8";"S9"})))</f>
        <v>7</v>
      </c>
      <c r="I81" s="57" t="str">
        <f>IF(IF(IFERROR(VLOOKUP(CONCATENATE($A81,"-",I$6,"-1-0"),'[1]KTAdO CRR'!$A$4:$D$1000,4,0),"")="",IFERROR(VLOOKUP(CONCATENATE($A81,"-",I$6),[1]!Data[[#All],[MASkod]:[Stav KL (se zjištěním/ bez zjištění)]],11,0),""),"zahájeno")=0,"",IF(IFERROR(VLOOKUP(CONCATENATE($A81,"-",I$6,"-1-0"),'[1]KTAdO CRR'!$A$4:$D$1000,4,0),"")="",IFERROR(VLOOKUP(CONCATENATE($A81,"-",I$6),[1]!Data[[#All],[MASkod]:[Stav KL (se zjištěním/ bez zjištění)]],11,0),""),"zahájeno"))</f>
        <v/>
      </c>
      <c r="J81" s="58" t="str">
        <f>IF(I81="zahájeno",IFERROR(VLOOKUP(CONCATENATE($A81,"-",I$6,"-1-0"),'[1]KTAdO CRR'!$A$4:$D$1000,4,0),""),IF(I81="","",IFERROR(VLOOKUP(CONCATENATE($A81,"-",I$6),[1]!Data[[#All],[MASkod]:[Stav KL (se zjištěním/ bez zjištění)]],4,0),"")))</f>
        <v/>
      </c>
      <c r="K81" s="66" t="str">
        <f>IF(I81="","",IF(IFERROR(VLOOKUP(CONCATENATE($A81,"-",I$6),[1]!Data[[#All],[MASkod]:[JMPRO]],26,0),"")=0,"ANO",IFERROR(UPPER(LEFT(VLOOKUP(CONCATENATE($A81,"-",I$6),[1]!Data[[#All],[MASkod]:[JMPRO]],26,0),3)),"")))</f>
        <v/>
      </c>
      <c r="L81" s="57" t="str">
        <f>IF(IF(IFERROR(VLOOKUP(CONCATENATE($A81,"-",L$6,"-1-0"),'[1]KTAdO CRR'!$A$4:$D$1000,4,0),"")="",IFERROR(VLOOKUP(CONCATENATE($A81,"-",L$6),[1]!Data[[#All],[MASkod]:[Stav KL (se zjištěním/ bez zjištění)]],11,0),""),"zahájeno")=0,"zahájheno",IF(IFERROR(VLOOKUP(CONCATENATE($A81,"-",L$6,"-1-0"),'[1]KTAdO CRR'!$A$4:$D$1000,4,0),"")="",IFERROR(VLOOKUP(CONCATENATE($A81,"-",L$6),[1]!Data[[#All],[MASkod]:[Stav KL (se zjištěním/ bez zjištění)]],11,0),""),"zahájeno"))</f>
        <v/>
      </c>
      <c r="M81" s="58" t="str">
        <f>IF(L81="zahájeno",IFERROR(VLOOKUP(CONCATENATE($A81,"-",L$6,"-1-0"),'[1]KTAdO CRR'!$A$4:$D$1000,4,0),""),IF(L81="","",IFERROR(VLOOKUP(CONCATENATE($A81,"-",L$6),[1]!Data[[#All],[MASkod]:[Stav KL (se zjištěním/ bez zjištění)]],4,0),"")))</f>
        <v/>
      </c>
      <c r="N81" s="66" t="str">
        <f>IF(L81="","",IF(IFERROR(VLOOKUP(CONCATENATE($A81,"-",L$6),[1]!Data[[#All],[MASkod]:[JMPRO]],26,0),"")=0,"ANO",IFERROR(UPPER(LEFT(VLOOKUP(CONCATENATE($A81,"-",L$6),[1]!Data[[#All],[MASkod]:[JMPRO]],26,0),3)),"")))</f>
        <v/>
      </c>
      <c r="O81" s="67" t="str">
        <f>IF(AND(I81="zásadní zjištění",K81="NE"),COUNTIFS('[1]AdO CRR'!D:D,'Stav administrace CLLD v IROP'!A81,'[1]AdO CRR'!A:A,'Stav administrace CLLD v IROP'!J81),IF(AND(L81="zásadní zjištění",N81="NE"),COUNTIFS('[1]AdO CRR'!D:D,'Stav administrace CLLD v IROP'!A81,'[1]AdO CRR'!A:A,'Stav administrace CLLD v IROP'!M81),""))</f>
        <v/>
      </c>
      <c r="P81" s="67" t="str">
        <f>IF(AND(I81="zásadní zjištění",K81="NE"),COUNTIFS('[1]AdO CRR'!D:D,'Stav administrace CLLD v IROP'!A81,'[1]AdO CRR'!A:A,'Stav administrace CLLD v IROP'!J81,'[1]AdO CRR'!Q:Q,"ANO"),IF(AND(L81="zásadní zjištění",N81="NE"),COUNTIFS('[1]AdO CRR'!D:D,'Stav administrace CLLD v IROP'!A81,'[1]AdO CRR'!A:A,'Stav administrace CLLD v IROP'!M81,'[1]AdO CRR'!Q:Q,"ANO"),""))</f>
        <v/>
      </c>
      <c r="Q81" s="71">
        <f>IF(COUNTIFS('[1]AdO CRR'!D:D,'Stav administrace CLLD v IROP'!A81)=0,"",COUNTIFS('[1]AdO CRR'!D:D,'Stav administrace CLLD v IROP'!A81))</f>
        <v>12</v>
      </c>
      <c r="R81" s="71">
        <f>IF(COUNTIFS('[1]AdO CRR'!D:D,'Stav administrace CLLD v IROP'!A81,'[1]AdO CRR'!Q:Q,"ANO")=0,"",COUNTIFS('[1]AdO CRR'!D:D,'Stav administrace CLLD v IROP'!A81,'[1]AdO CRR'!Q:Q,"ANO"))</f>
        <v>12</v>
      </c>
      <c r="S81" s="65">
        <f>IF(IFERROR(GETPIVOTDATA("Registrační číslo projektu",[1]KHspoj909s!$A$3,"strategie MAS",A81,"Kód a název stavu2","PP30+")+GETPIVOTDATA("Registrační číslo projektu",[1]KHspoj909s!$A$3,"strategie MAS",A81,"Kód a název stavu2","PP27+")+GETPIVOTDATA("Registrační číslo projektu",[1]KHspoj909s!$A$3,"strategie MAS",A81,"Kód a název stavu2","PP41+"),"")=0,"",IFERROR(GETPIVOTDATA("Registrační číslo projektu",[1]KHspoj909s!$A$3,"strategie MAS",A81,"Kód a název stavu2","PP30+")+GETPIVOTDATA("Registrační číslo projektu",[1]KHspoj909s!$A$3,"strategie MAS",A81,"Kód a název stavu2","PP27+")+GETPIVOTDATA("Registrační číslo projektu",[1]KHspoj909s!$A$3,"strategie MAS",A81,"Kód a název stavu2","PP41+"),""))</f>
        <v>12</v>
      </c>
      <c r="T81" s="65">
        <f>IF(IFERROR(GETPIVOTDATA("Registrační číslo projektu",[1]KHspoj909s!$A$3,"strategie MAS",A81,"Kód a název stavu2","PP30+")+GETPIVOTDATA("Registrační číslo projektu",[1]KHspoj909s!$A$3,"strategie MAS",A81,"Kód a název stavu2","PP41+"),"")=0,"",IFERROR(GETPIVOTDATA("Registrační číslo projektu",[1]KHspoj909s!$A$3,"strategie MAS",A81,"Kód a název stavu2","PP30+")+GETPIVOTDATA("Registrační číslo projektu",[1]KHspoj909s!$A$3,"strategie MAS",A81,"Kód a název stavu2","PP41+"),""))</f>
        <v>12</v>
      </c>
      <c r="U81" s="65">
        <f>IF(IFERROR(GETPIVOTDATA("Registrační číslo projektu",[1]KHspoj909s!$A$3,"strategie MAS",A81,"Kód a název stavu2","PP41+"),"")=0,"",IFERROR(GETPIVOTDATA("Registrační číslo projektu",[1]KHspoj909s!$A$3,"strategie MAS",A81,"Kód a název stavu2","PP41+"),""))</f>
        <v>1</v>
      </c>
      <c r="V81" s="68">
        <f>IFERROR(VLOOKUP(A81,[1]M975!$A$5:$B$184,2,0),0)/1000</f>
        <v>670.27819999999997</v>
      </c>
    </row>
    <row r="82" spans="1:22" x14ac:dyDescent="0.25">
      <c r="A82" s="61" t="s">
        <v>196</v>
      </c>
      <c r="B82" s="62" t="s">
        <v>197</v>
      </c>
      <c r="C82" s="63" t="s">
        <v>111</v>
      </c>
      <c r="D82" s="64" t="s">
        <v>35</v>
      </c>
      <c r="E82" s="64" t="s">
        <v>35</v>
      </c>
      <c r="F82" s="73" t="s">
        <v>35</v>
      </c>
      <c r="G82" s="65">
        <f>IF(SUM(COUNTIFS([1]!HH902HH[číslo IN],'Stav administrace CLLD v IROP'!A82,[1]!HH902HH[[Kód stavu výzvy ]],{"S42";"S5";"S6";"S7";"S8";"S9"}))=0,"",SUM(COUNTIFS([1]!HH902HH[číslo IN],'Stav administrace CLLD v IROP'!A82,[1]!HH902HH[[Kód stavu výzvy ]],{"S42";"S5";"S6";"S7";"S8";"S9"})))</f>
        <v>2</v>
      </c>
      <c r="H82" s="65">
        <f>IF(SUM(COUNTIFS([1]!HH902HH[číslo IN],'Stav administrace CLLD v IROP'!A82,[1]!HH902HH[[Kód stavu výzvy ]],{"S8";"S9"}))=0,"",SUM(COUNTIFS([1]!HH902HH[číslo IN],'Stav administrace CLLD v IROP'!A82,[1]!HH902HH[[Kód stavu výzvy ]],{"S8";"S9"})))</f>
        <v>2</v>
      </c>
      <c r="I82" s="57" t="str">
        <f>IF(IF(IFERROR(VLOOKUP(CONCATENATE($A82,"-",I$6,"-1-0"),'[1]KTAdO CRR'!$A$4:$D$1000,4,0),"")="",IFERROR(VLOOKUP(CONCATENATE($A82,"-",I$6),[1]!Data[[#All],[MASkod]:[Stav KL (se zjištěním/ bez zjištění)]],11,0),""),"zahájeno")=0,"",IF(IFERROR(VLOOKUP(CONCATENATE($A82,"-",I$6,"-1-0"),'[1]KTAdO CRR'!$A$4:$D$1000,4,0),"")="",IFERROR(VLOOKUP(CONCATENATE($A82,"-",I$6),[1]!Data[[#All],[MASkod]:[Stav KL (se zjištěním/ bez zjištění)]],11,0),""),"zahájeno"))</f>
        <v>se zjištěním</v>
      </c>
      <c r="J82" s="58">
        <f>IF(I82="zahájeno",IFERROR(VLOOKUP(CONCATENATE($A82,"-",I$6,"-1-0"),'[1]KTAdO CRR'!$A$4:$D$1000,4,0),""),IF(I82="","",IFERROR(VLOOKUP(CONCATENATE($A82,"-",I$6),[1]!Data[[#All],[MASkod]:[Stav KL (se zjištěním/ bez zjištění)]],4,0),"")))</f>
        <v>1</v>
      </c>
      <c r="K82" s="66" t="str">
        <f>IF(I82="","",IF(IFERROR(VLOOKUP(CONCATENATE($A82,"-",I$6),[1]!Data[[#All],[MASkod]:[JMPRO]],26,0),"")=0,"ANO",IFERROR(UPPER(LEFT(VLOOKUP(CONCATENATE($A82,"-",I$6),[1]!Data[[#All],[MASkod]:[JMPRO]],26,0),3)),"")))</f>
        <v>ANO</v>
      </c>
      <c r="L82" s="57" t="str">
        <f>IF(IF(IFERROR(VLOOKUP(CONCATENATE($A82,"-",L$6,"-1-0"),'[1]KTAdO CRR'!$A$4:$D$1000,4,0),"")="",IFERROR(VLOOKUP(CONCATENATE($A82,"-",L$6),[1]!Data[[#All],[MASkod]:[Stav KL (se zjištěním/ bez zjištění)]],11,0),""),"zahájeno")=0,"zahájheno",IF(IFERROR(VLOOKUP(CONCATENATE($A82,"-",L$6,"-1-0"),'[1]KTAdO CRR'!$A$4:$D$1000,4,0),"")="",IFERROR(VLOOKUP(CONCATENATE($A82,"-",L$6),[1]!Data[[#All],[MASkod]:[Stav KL (se zjištěním/ bez zjištění)]],11,0),""),"zahájeno"))</f>
        <v/>
      </c>
      <c r="M82" s="58" t="str">
        <f>IF(L82="zahájeno",IFERROR(VLOOKUP(CONCATENATE($A82,"-",L$6,"-1-0"),'[1]KTAdO CRR'!$A$4:$D$1000,4,0),""),IF(L82="","",IFERROR(VLOOKUP(CONCATENATE($A82,"-",L$6),[1]!Data[[#All],[MASkod]:[Stav KL (se zjištěním/ bez zjištění)]],4,0),"")))</f>
        <v/>
      </c>
      <c r="N82" s="66" t="str">
        <f>IF(L82="","",IF(IFERROR(VLOOKUP(CONCATENATE($A82,"-",L$6),[1]!Data[[#All],[MASkod]:[JMPRO]],26,0),"")=0,"ANO",IFERROR(UPPER(LEFT(VLOOKUP(CONCATENATE($A82,"-",L$6),[1]!Data[[#All],[MASkod]:[JMPRO]],26,0),3)),"")))</f>
        <v/>
      </c>
      <c r="O82" s="67" t="str">
        <f>IF(AND(I82="zásadní zjištění",K82="NE"),COUNTIFS('[1]AdO CRR'!D:D,'Stav administrace CLLD v IROP'!A82,'[1]AdO CRR'!A:A,'Stav administrace CLLD v IROP'!J82),IF(AND(L82="zásadní zjištění",N82="NE"),COUNTIFS('[1]AdO CRR'!D:D,'Stav administrace CLLD v IROP'!A82,'[1]AdO CRR'!A:A,'Stav administrace CLLD v IROP'!M82),""))</f>
        <v/>
      </c>
      <c r="P82" s="67" t="str">
        <f>IF(AND(I82="zásadní zjištění",K82="NE"),COUNTIFS('[1]AdO CRR'!D:D,'Stav administrace CLLD v IROP'!A82,'[1]AdO CRR'!A:A,'Stav administrace CLLD v IROP'!J82,'[1]AdO CRR'!Q:Q,"ANO"),IF(AND(L82="zásadní zjištění",N82="NE"),COUNTIFS('[1]AdO CRR'!D:D,'Stav administrace CLLD v IROP'!A82,'[1]AdO CRR'!A:A,'Stav administrace CLLD v IROP'!M82,'[1]AdO CRR'!Q:Q,"ANO"),""))</f>
        <v/>
      </c>
      <c r="Q82" s="71">
        <f>IF(COUNTIFS('[1]AdO CRR'!D:D,'Stav administrace CLLD v IROP'!A82)=0,"",COUNTIFS('[1]AdO CRR'!D:D,'Stav administrace CLLD v IROP'!A82))</f>
        <v>11</v>
      </c>
      <c r="R82" s="71">
        <f>IF(COUNTIFS('[1]AdO CRR'!D:D,'Stav administrace CLLD v IROP'!A82,'[1]AdO CRR'!Q:Q,"ANO")=0,"",COUNTIFS('[1]AdO CRR'!D:D,'Stav administrace CLLD v IROP'!A82,'[1]AdO CRR'!Q:Q,"ANO"))</f>
        <v>8</v>
      </c>
      <c r="S82" s="65">
        <f>IF(IFERROR(GETPIVOTDATA("Registrační číslo projektu",[1]KHspoj909s!$A$3,"strategie MAS",A82,"Kód a název stavu2","PP30+")+GETPIVOTDATA("Registrační číslo projektu",[1]KHspoj909s!$A$3,"strategie MAS",A82,"Kód a název stavu2","PP27+")+GETPIVOTDATA("Registrační číslo projektu",[1]KHspoj909s!$A$3,"strategie MAS",A82,"Kód a název stavu2","PP41+"),"")=0,"",IFERROR(GETPIVOTDATA("Registrační číslo projektu",[1]KHspoj909s!$A$3,"strategie MAS",A82,"Kód a název stavu2","PP30+")+GETPIVOTDATA("Registrační číslo projektu",[1]KHspoj909s!$A$3,"strategie MAS",A82,"Kód a název stavu2","PP27+")+GETPIVOTDATA("Registrační číslo projektu",[1]KHspoj909s!$A$3,"strategie MAS",A82,"Kód a název stavu2","PP41+"),""))</f>
        <v>7</v>
      </c>
      <c r="T82" s="65">
        <f>IF(IFERROR(GETPIVOTDATA("Registrační číslo projektu",[1]KHspoj909s!$A$3,"strategie MAS",A82,"Kód a název stavu2","PP30+")+GETPIVOTDATA("Registrační číslo projektu",[1]KHspoj909s!$A$3,"strategie MAS",A82,"Kód a název stavu2","PP41+"),"")=0,"",IFERROR(GETPIVOTDATA("Registrační číslo projektu",[1]KHspoj909s!$A$3,"strategie MAS",A82,"Kód a název stavu2","PP30+")+GETPIVOTDATA("Registrační číslo projektu",[1]KHspoj909s!$A$3,"strategie MAS",A82,"Kód a název stavu2","PP41+"),""))</f>
        <v>6</v>
      </c>
      <c r="U82" s="65" t="str">
        <f>IF(IFERROR(GETPIVOTDATA("Registrační číslo projektu",[1]KHspoj909s!$A$3,"strategie MAS",A82,"Kód a název stavu2","PP41+"),"")=0,"",IFERROR(GETPIVOTDATA("Registrační číslo projektu",[1]KHspoj909s!$A$3,"strategie MAS",A82,"Kód a název stavu2","PP41+"),""))</f>
        <v/>
      </c>
      <c r="V82" s="68">
        <f>IFERROR(VLOOKUP(A82,[1]M975!$A$5:$B$184,2,0),0)/1000</f>
        <v>1287.2291</v>
      </c>
    </row>
    <row r="83" spans="1:22" x14ac:dyDescent="0.25">
      <c r="A83" s="61" t="s">
        <v>198</v>
      </c>
      <c r="B83" s="62" t="s">
        <v>199</v>
      </c>
      <c r="C83" s="63" t="s">
        <v>40</v>
      </c>
      <c r="D83" s="64" t="s">
        <v>35</v>
      </c>
      <c r="E83" s="64" t="s">
        <v>35</v>
      </c>
      <c r="F83" s="73" t="s">
        <v>35</v>
      </c>
      <c r="G83" s="65">
        <f>IF(SUM(COUNTIFS([1]!HH902HH[číslo IN],'Stav administrace CLLD v IROP'!A83,[1]!HH902HH[[Kód stavu výzvy ]],{"S42";"S5";"S6";"S7";"S8";"S9"}))=0,"",SUM(COUNTIFS([1]!HH902HH[číslo IN],'Stav administrace CLLD v IROP'!A83,[1]!HH902HH[[Kód stavu výzvy ]],{"S42";"S5";"S6";"S7";"S8";"S9"})))</f>
        <v>3</v>
      </c>
      <c r="H83" s="65">
        <f>IF(SUM(COUNTIFS([1]!HH902HH[číslo IN],'Stav administrace CLLD v IROP'!A83,[1]!HH902HH[[Kód stavu výzvy ]],{"S8";"S9"}))=0,"",SUM(COUNTIFS([1]!HH902HH[číslo IN],'Stav administrace CLLD v IROP'!A83,[1]!HH902HH[[Kód stavu výzvy ]],{"S8";"S9"})))</f>
        <v>3</v>
      </c>
      <c r="I83" s="57" t="str">
        <f>IF(IF(IFERROR(VLOOKUP(CONCATENATE($A83,"-",I$6,"-1-0"),'[1]KTAdO CRR'!$A$4:$D$1000,4,0),"")="",IFERROR(VLOOKUP(CONCATENATE($A83,"-",I$6),[1]!Data[[#All],[MASkod]:[Stav KL (se zjištěním/ bez zjištění)]],11,0),""),"zahájeno")=0,"",IF(IFERROR(VLOOKUP(CONCATENATE($A83,"-",I$6,"-1-0"),'[1]KTAdO CRR'!$A$4:$D$1000,4,0),"")="",IFERROR(VLOOKUP(CONCATENATE($A83,"-",I$6),[1]!Data[[#All],[MASkod]:[Stav KL (se zjištěním/ bez zjištění)]],11,0),""),"zahájeno"))</f>
        <v>se zjištěním</v>
      </c>
      <c r="J83" s="58">
        <f>IF(I83="zahájeno",IFERROR(VLOOKUP(CONCATENATE($A83,"-",I$6,"-1-0"),'[1]KTAdO CRR'!$A$4:$D$1000,4,0),""),IF(I83="","",IFERROR(VLOOKUP(CONCATENATE($A83,"-",I$6),[1]!Data[[#All],[MASkod]:[Stav KL (se zjištěním/ bez zjištění)]],4,0),"")))</f>
        <v>1</v>
      </c>
      <c r="K83" s="66" t="str">
        <f>IF(I83="","",IF(IFERROR(VLOOKUP(CONCATENATE($A83,"-",I$6),[1]!Data[[#All],[MASkod]:[JMPRO]],26,0),"")=0,"ANO",IFERROR(UPPER(LEFT(VLOOKUP(CONCATENATE($A83,"-",I$6),[1]!Data[[#All],[MASkod]:[JMPRO]],26,0),3)),"")))</f>
        <v>ANO</v>
      </c>
      <c r="L83" s="57" t="str">
        <f>IF(IF(IFERROR(VLOOKUP(CONCATENATE($A83,"-",L$6,"-1-0"),'[1]KTAdO CRR'!$A$4:$D$1000,4,0),"")="",IFERROR(VLOOKUP(CONCATENATE($A83,"-",L$6),[1]!Data[[#All],[MASkod]:[Stav KL (se zjištěním/ bez zjištění)]],11,0),""),"zahájeno")=0,"zahájheno",IF(IFERROR(VLOOKUP(CONCATENATE($A83,"-",L$6,"-1-0"),'[1]KTAdO CRR'!$A$4:$D$1000,4,0),"")="",IFERROR(VLOOKUP(CONCATENATE($A83,"-",L$6),[1]!Data[[#All],[MASkod]:[Stav KL (se zjištěním/ bez zjištění)]],11,0),""),"zahájeno"))</f>
        <v/>
      </c>
      <c r="M83" s="58" t="str">
        <f>IF(L83="zahájeno",IFERROR(VLOOKUP(CONCATENATE($A83,"-",L$6,"-1-0"),'[1]KTAdO CRR'!$A$4:$D$1000,4,0),""),IF(L83="","",IFERROR(VLOOKUP(CONCATENATE($A83,"-",L$6),[1]!Data[[#All],[MASkod]:[Stav KL (se zjištěním/ bez zjištění)]],4,0),"")))</f>
        <v/>
      </c>
      <c r="N83" s="66" t="str">
        <f>IF(L83="","",IF(IFERROR(VLOOKUP(CONCATENATE($A83,"-",L$6),[1]!Data[[#All],[MASkod]:[JMPRO]],26,0),"")=0,"ANO",IFERROR(UPPER(LEFT(VLOOKUP(CONCATENATE($A83,"-",L$6),[1]!Data[[#All],[MASkod]:[JMPRO]],26,0),3)),"")))</f>
        <v/>
      </c>
      <c r="O83" s="67" t="str">
        <f>IF(AND(I83="zásadní zjištění",K83="NE"),COUNTIFS('[1]AdO CRR'!D:D,'Stav administrace CLLD v IROP'!A83,'[1]AdO CRR'!A:A,'Stav administrace CLLD v IROP'!J83),IF(AND(L83="zásadní zjištění",N83="NE"),COUNTIFS('[1]AdO CRR'!D:D,'Stav administrace CLLD v IROP'!A83,'[1]AdO CRR'!A:A,'Stav administrace CLLD v IROP'!M83),""))</f>
        <v/>
      </c>
      <c r="P83" s="67" t="str">
        <f>IF(AND(I83="zásadní zjištění",K83="NE"),COUNTIFS('[1]AdO CRR'!D:D,'Stav administrace CLLD v IROP'!A83,'[1]AdO CRR'!A:A,'Stav administrace CLLD v IROP'!J83,'[1]AdO CRR'!Q:Q,"ANO"),IF(AND(L83="zásadní zjištění",N83="NE"),COUNTIFS('[1]AdO CRR'!D:D,'Stav administrace CLLD v IROP'!A83,'[1]AdO CRR'!A:A,'Stav administrace CLLD v IROP'!M83,'[1]AdO CRR'!Q:Q,"ANO"),""))</f>
        <v/>
      </c>
      <c r="Q83" s="71">
        <f>IF(COUNTIFS('[1]AdO CRR'!D:D,'Stav administrace CLLD v IROP'!A83)=0,"",COUNTIFS('[1]AdO CRR'!D:D,'Stav administrace CLLD v IROP'!A83))</f>
        <v>2</v>
      </c>
      <c r="R83" s="71">
        <f>IF(COUNTIFS('[1]AdO CRR'!D:D,'Stav administrace CLLD v IROP'!A83,'[1]AdO CRR'!Q:Q,"ANO")=0,"",COUNTIFS('[1]AdO CRR'!D:D,'Stav administrace CLLD v IROP'!A83,'[1]AdO CRR'!Q:Q,"ANO"))</f>
        <v>1</v>
      </c>
      <c r="S83" s="65">
        <f>IF(IFERROR(GETPIVOTDATA("Registrační číslo projektu",[1]KHspoj909s!$A$3,"strategie MAS",A83,"Kód a název stavu2","PP30+")+GETPIVOTDATA("Registrační číslo projektu",[1]KHspoj909s!$A$3,"strategie MAS",A83,"Kód a název stavu2","PP27+")+GETPIVOTDATA("Registrační číslo projektu",[1]KHspoj909s!$A$3,"strategie MAS",A83,"Kód a název stavu2","PP41+"),"")=0,"",IFERROR(GETPIVOTDATA("Registrační číslo projektu",[1]KHspoj909s!$A$3,"strategie MAS",A83,"Kód a název stavu2","PP30+")+GETPIVOTDATA("Registrační číslo projektu",[1]KHspoj909s!$A$3,"strategie MAS",A83,"Kód a název stavu2","PP27+")+GETPIVOTDATA("Registrační číslo projektu",[1]KHspoj909s!$A$3,"strategie MAS",A83,"Kód a název stavu2","PP41+"),""))</f>
        <v>1</v>
      </c>
      <c r="T83" s="65">
        <f>IF(IFERROR(GETPIVOTDATA("Registrační číslo projektu",[1]KHspoj909s!$A$3,"strategie MAS",A83,"Kód a název stavu2","PP30+")+GETPIVOTDATA("Registrační číslo projektu",[1]KHspoj909s!$A$3,"strategie MAS",A83,"Kód a název stavu2","PP41+"),"")=0,"",IFERROR(GETPIVOTDATA("Registrační číslo projektu",[1]KHspoj909s!$A$3,"strategie MAS",A83,"Kód a název stavu2","PP30+")+GETPIVOTDATA("Registrační číslo projektu",[1]KHspoj909s!$A$3,"strategie MAS",A83,"Kód a název stavu2","PP41+"),""))</f>
        <v>1</v>
      </c>
      <c r="U83" s="65" t="str">
        <f>IF(IFERROR(GETPIVOTDATA("Registrační číslo projektu",[1]KHspoj909s!$A$3,"strategie MAS",A83,"Kód a název stavu2","PP41+"),"")=0,"",IFERROR(GETPIVOTDATA("Registrační číslo projektu",[1]KHspoj909s!$A$3,"strategie MAS",A83,"Kód a název stavu2","PP41+"),""))</f>
        <v/>
      </c>
      <c r="V83" s="68">
        <f>IFERROR(VLOOKUP(A83,[1]M975!$A$5:$B$184,2,0),0)/1000</f>
        <v>0</v>
      </c>
    </row>
    <row r="84" spans="1:22" x14ac:dyDescent="0.25">
      <c r="A84" s="61" t="s">
        <v>200</v>
      </c>
      <c r="B84" s="62" t="s">
        <v>201</v>
      </c>
      <c r="C84" s="63" t="s">
        <v>66</v>
      </c>
      <c r="D84" s="64" t="s">
        <v>35</v>
      </c>
      <c r="E84" s="64" t="s">
        <v>35</v>
      </c>
      <c r="F84" s="73" t="s">
        <v>35</v>
      </c>
      <c r="G84" s="65">
        <f>IF(SUM(COUNTIFS([1]!HH902HH[číslo IN],'Stav administrace CLLD v IROP'!A84,[1]!HH902HH[[Kód stavu výzvy ]],{"S42";"S5";"S6";"S7";"S8";"S9"}))=0,"",SUM(COUNTIFS([1]!HH902HH[číslo IN],'Stav administrace CLLD v IROP'!A84,[1]!HH902HH[[Kód stavu výzvy ]],{"S42";"S5";"S6";"S7";"S8";"S9"})))</f>
        <v>7</v>
      </c>
      <c r="H84" s="65">
        <f>IF(SUM(COUNTIFS([1]!HH902HH[číslo IN],'Stav administrace CLLD v IROP'!A84,[1]!HH902HH[[Kód stavu výzvy ]],{"S8";"S9"}))=0,"",SUM(COUNTIFS([1]!HH902HH[číslo IN],'Stav administrace CLLD v IROP'!A84,[1]!HH902HH[[Kód stavu výzvy ]],{"S8";"S9"})))</f>
        <v>7</v>
      </c>
      <c r="I84" s="57" t="str">
        <f>IF(IF(IFERROR(VLOOKUP(CONCATENATE($A84,"-",I$6,"-1-0"),'[1]KTAdO CRR'!$A$4:$D$1000,4,0),"")="",IFERROR(VLOOKUP(CONCATENATE($A84,"-",I$6),[1]!Data[[#All],[MASkod]:[Stav KL (se zjištěním/ bez zjištění)]],11,0),""),"zahájeno")=0,"",IF(IFERROR(VLOOKUP(CONCATENATE($A84,"-",I$6,"-1-0"),'[1]KTAdO CRR'!$A$4:$D$1000,4,0),"")="",IFERROR(VLOOKUP(CONCATENATE($A84,"-",I$6),[1]!Data[[#All],[MASkod]:[Stav KL (se zjištěním/ bez zjištění)]],11,0),""),"zahájeno"))</f>
        <v/>
      </c>
      <c r="J84" s="58" t="str">
        <f>IF(I84="zahájeno",IFERROR(VLOOKUP(CONCATENATE($A84,"-",I$6,"-1-0"),'[1]KTAdO CRR'!$A$4:$D$1000,4,0),""),IF(I84="","",IFERROR(VLOOKUP(CONCATENATE($A84,"-",I$6),[1]!Data[[#All],[MASkod]:[Stav KL (se zjištěním/ bez zjištění)]],4,0),"")))</f>
        <v/>
      </c>
      <c r="K84" s="66" t="str">
        <f>IF(I84="","",IF(IFERROR(VLOOKUP(CONCATENATE($A84,"-",I$6),[1]!Data[[#All],[MASkod]:[JMPRO]],26,0),"")=0,"ANO",IFERROR(UPPER(LEFT(VLOOKUP(CONCATENATE($A84,"-",I$6),[1]!Data[[#All],[MASkod]:[JMPRO]],26,0),3)),"")))</f>
        <v/>
      </c>
      <c r="L84" s="57" t="str">
        <f>IF(IF(IFERROR(VLOOKUP(CONCATENATE($A84,"-",L$6,"-1-0"),'[1]KTAdO CRR'!$A$4:$D$1000,4,0),"")="",IFERROR(VLOOKUP(CONCATENATE($A84,"-",L$6),[1]!Data[[#All],[MASkod]:[Stav KL (se zjištěním/ bez zjištění)]],11,0),""),"zahájeno")=0,"zahájheno",IF(IFERROR(VLOOKUP(CONCATENATE($A84,"-",L$6,"-1-0"),'[1]KTAdO CRR'!$A$4:$D$1000,4,0),"")="",IFERROR(VLOOKUP(CONCATENATE($A84,"-",L$6),[1]!Data[[#All],[MASkod]:[Stav KL (se zjištěním/ bez zjištění)]],11,0),""),"zahájeno"))</f>
        <v/>
      </c>
      <c r="M84" s="58" t="str">
        <f>IF(L84="zahájeno",IFERROR(VLOOKUP(CONCATENATE($A84,"-",L$6,"-1-0"),'[1]KTAdO CRR'!$A$4:$D$1000,4,0),""),IF(L84="","",IFERROR(VLOOKUP(CONCATENATE($A84,"-",L$6),[1]!Data[[#All],[MASkod]:[Stav KL (se zjištěním/ bez zjištění)]],4,0),"")))</f>
        <v/>
      </c>
      <c r="N84" s="66" t="str">
        <f>IF(L84="","",IF(IFERROR(VLOOKUP(CONCATENATE($A84,"-",L$6),[1]!Data[[#All],[MASkod]:[JMPRO]],26,0),"")=0,"ANO",IFERROR(UPPER(LEFT(VLOOKUP(CONCATENATE($A84,"-",L$6),[1]!Data[[#All],[MASkod]:[JMPRO]],26,0),3)),"")))</f>
        <v/>
      </c>
      <c r="O84" s="67" t="str">
        <f>IF(AND(I84="zásadní zjištění",K84="NE"),COUNTIFS('[1]AdO CRR'!D:D,'Stav administrace CLLD v IROP'!A84,'[1]AdO CRR'!A:A,'Stav administrace CLLD v IROP'!J84),IF(AND(L84="zásadní zjištění",N84="NE"),COUNTIFS('[1]AdO CRR'!D:D,'Stav administrace CLLD v IROP'!A84,'[1]AdO CRR'!A:A,'Stav administrace CLLD v IROP'!M84),""))</f>
        <v/>
      </c>
      <c r="P84" s="67" t="str">
        <f>IF(AND(I84="zásadní zjištění",K84="NE"),COUNTIFS('[1]AdO CRR'!D:D,'Stav administrace CLLD v IROP'!A84,'[1]AdO CRR'!A:A,'Stav administrace CLLD v IROP'!J84,'[1]AdO CRR'!Q:Q,"ANO"),IF(AND(L84="zásadní zjištění",N84="NE"),COUNTIFS('[1]AdO CRR'!D:D,'Stav administrace CLLD v IROP'!A84,'[1]AdO CRR'!A:A,'Stav administrace CLLD v IROP'!M84,'[1]AdO CRR'!Q:Q,"ANO"),""))</f>
        <v/>
      </c>
      <c r="Q84" s="71">
        <f>IF(COUNTIFS('[1]AdO CRR'!D:D,'Stav administrace CLLD v IROP'!A84)=0,"",COUNTIFS('[1]AdO CRR'!D:D,'Stav administrace CLLD v IROP'!A84))</f>
        <v>8</v>
      </c>
      <c r="R84" s="71">
        <f>IF(COUNTIFS('[1]AdO CRR'!D:D,'Stav administrace CLLD v IROP'!A84,'[1]AdO CRR'!Q:Q,"ANO")=0,"",COUNTIFS('[1]AdO CRR'!D:D,'Stav administrace CLLD v IROP'!A84,'[1]AdO CRR'!Q:Q,"ANO"))</f>
        <v>6</v>
      </c>
      <c r="S84" s="65">
        <f>IF(IFERROR(GETPIVOTDATA("Registrační číslo projektu",[1]KHspoj909s!$A$3,"strategie MAS",A84,"Kód a název stavu2","PP30+")+GETPIVOTDATA("Registrační číslo projektu",[1]KHspoj909s!$A$3,"strategie MAS",A84,"Kód a název stavu2","PP27+")+GETPIVOTDATA("Registrační číslo projektu",[1]KHspoj909s!$A$3,"strategie MAS",A84,"Kód a název stavu2","PP41+"),"")=0,"",IFERROR(GETPIVOTDATA("Registrační číslo projektu",[1]KHspoj909s!$A$3,"strategie MAS",A84,"Kód a název stavu2","PP30+")+GETPIVOTDATA("Registrační číslo projektu",[1]KHspoj909s!$A$3,"strategie MAS",A84,"Kód a název stavu2","PP27+")+GETPIVOTDATA("Registrační číslo projektu",[1]KHspoj909s!$A$3,"strategie MAS",A84,"Kód a název stavu2","PP41+"),""))</f>
        <v>3</v>
      </c>
      <c r="T84" s="65">
        <f>IF(IFERROR(GETPIVOTDATA("Registrační číslo projektu",[1]KHspoj909s!$A$3,"strategie MAS",A84,"Kód a název stavu2","PP30+")+GETPIVOTDATA("Registrační číslo projektu",[1]KHspoj909s!$A$3,"strategie MAS",A84,"Kód a název stavu2","PP41+"),"")=0,"",IFERROR(GETPIVOTDATA("Registrační číslo projektu",[1]KHspoj909s!$A$3,"strategie MAS",A84,"Kód a název stavu2","PP30+")+GETPIVOTDATA("Registrační číslo projektu",[1]KHspoj909s!$A$3,"strategie MAS",A84,"Kód a název stavu2","PP41+"),""))</f>
        <v>3</v>
      </c>
      <c r="U84" s="65">
        <f>IF(IFERROR(GETPIVOTDATA("Registrační číslo projektu",[1]KHspoj909s!$A$3,"strategie MAS",A84,"Kód a název stavu2","PP41+"),"")=0,"",IFERROR(GETPIVOTDATA("Registrační číslo projektu",[1]KHspoj909s!$A$3,"strategie MAS",A84,"Kód a název stavu2","PP41+"),""))</f>
        <v>2</v>
      </c>
      <c r="V84" s="68">
        <f>IFERROR(VLOOKUP(A84,[1]M975!$A$5:$B$184,2,0),0)/1000</f>
        <v>11558.154789999999</v>
      </c>
    </row>
    <row r="85" spans="1:22" x14ac:dyDescent="0.25">
      <c r="A85" s="61" t="s">
        <v>202</v>
      </c>
      <c r="B85" s="62" t="s">
        <v>203</v>
      </c>
      <c r="C85" s="63" t="s">
        <v>100</v>
      </c>
      <c r="D85" s="64" t="s">
        <v>35</v>
      </c>
      <c r="E85" s="64" t="s">
        <v>35</v>
      </c>
      <c r="F85" s="73" t="s">
        <v>35</v>
      </c>
      <c r="G85" s="65">
        <f>IF(SUM(COUNTIFS([1]!HH902HH[číslo IN],'Stav administrace CLLD v IROP'!A85,[1]!HH902HH[[Kód stavu výzvy ]],{"S42";"S5";"S6";"S7";"S8";"S9"}))=0,"",SUM(COUNTIFS([1]!HH902HH[číslo IN],'Stav administrace CLLD v IROP'!A85,[1]!HH902HH[[Kód stavu výzvy ]],{"S42";"S5";"S6";"S7";"S8";"S9"})))</f>
        <v>11</v>
      </c>
      <c r="H85" s="65">
        <f>IF(SUM(COUNTIFS([1]!HH902HH[číslo IN],'Stav administrace CLLD v IROP'!A85,[1]!HH902HH[[Kód stavu výzvy ]],{"S8";"S9"}))=0,"",SUM(COUNTIFS([1]!HH902HH[číslo IN],'Stav administrace CLLD v IROP'!A85,[1]!HH902HH[[Kód stavu výzvy ]],{"S8";"S9"})))</f>
        <v>6</v>
      </c>
      <c r="I85" s="57" t="str">
        <f>IF(IF(IFERROR(VLOOKUP(CONCATENATE($A85,"-",I$6,"-1-0"),'[1]KTAdO CRR'!$A$4:$D$1000,4,0),"")="",IFERROR(VLOOKUP(CONCATENATE($A85,"-",I$6),[1]!Data[[#All],[MASkod]:[Stav KL (se zjištěním/ bez zjištění)]],11,0),""),"zahájeno")=0,"",IF(IFERROR(VLOOKUP(CONCATENATE($A85,"-",I$6,"-1-0"),'[1]KTAdO CRR'!$A$4:$D$1000,4,0),"")="",IFERROR(VLOOKUP(CONCATENATE($A85,"-",I$6),[1]!Data[[#All],[MASkod]:[Stav KL (se zjištěním/ bez zjištění)]],11,0),""),"zahájeno"))</f>
        <v>zásadní zjištění</v>
      </c>
      <c r="J85" s="58">
        <f>IF(I85="zahájeno",IFERROR(VLOOKUP(CONCATENATE($A85,"-",I$6,"-1-0"),'[1]KTAdO CRR'!$A$4:$D$1000,4,0),""),IF(I85="","",IFERROR(VLOOKUP(CONCATENATE($A85,"-",I$6),[1]!Data[[#All],[MASkod]:[Stav KL (se zjištěním/ bez zjištění)]],4,0),"")))</f>
        <v>1</v>
      </c>
      <c r="K85" s="66" t="str">
        <f>IF(I85="","",IF(IFERROR(VLOOKUP(CONCATENATE($A85,"-",I$6),[1]!Data[[#All],[MASkod]:[JMPRO]],26,0),"")=0,"ANO",IFERROR(UPPER(LEFT(VLOOKUP(CONCATENATE($A85,"-",I$6),[1]!Data[[#All],[MASkod]:[JMPRO]],26,0),3)),"")))</f>
        <v>ANO</v>
      </c>
      <c r="L85" s="57" t="str">
        <f>IF(IF(IFERROR(VLOOKUP(CONCATENATE($A85,"-",L$6,"-1-0"),'[1]KTAdO CRR'!$A$4:$D$1000,4,0),"")="",IFERROR(VLOOKUP(CONCATENATE($A85,"-",L$6),[1]!Data[[#All],[MASkod]:[Stav KL (se zjištěním/ bez zjištění)]],11,0),""),"zahájeno")=0,"zahájheno",IF(IFERROR(VLOOKUP(CONCATENATE($A85,"-",L$6,"-1-0"),'[1]KTAdO CRR'!$A$4:$D$1000,4,0),"")="",IFERROR(VLOOKUP(CONCATENATE($A85,"-",L$6),[1]!Data[[#All],[MASkod]:[Stav KL (se zjištěním/ bez zjištění)]],11,0),""),"zahájeno"))</f>
        <v/>
      </c>
      <c r="M85" s="58" t="str">
        <f>IF(L85="zahájeno",IFERROR(VLOOKUP(CONCATENATE($A85,"-",L$6,"-1-0"),'[1]KTAdO CRR'!$A$4:$D$1000,4,0),""),IF(L85="","",IFERROR(VLOOKUP(CONCATENATE($A85,"-",L$6),[1]!Data[[#All],[MASkod]:[Stav KL (se zjištěním/ bez zjištění)]],4,0),"")))</f>
        <v/>
      </c>
      <c r="N85" s="66" t="str">
        <f>IF(L85="","",IF(IFERROR(VLOOKUP(CONCATENATE($A85,"-",L$6),[1]!Data[[#All],[MASkod]:[JMPRO]],26,0),"")=0,"ANO",IFERROR(UPPER(LEFT(VLOOKUP(CONCATENATE($A85,"-",L$6),[1]!Data[[#All],[MASkod]:[JMPRO]],26,0),3)),"")))</f>
        <v/>
      </c>
      <c r="O85" s="67" t="str">
        <f>IF(AND(I85="zásadní zjištění",K85="NE"),COUNTIFS('[1]AdO CRR'!D:D,'Stav administrace CLLD v IROP'!A85,'[1]AdO CRR'!A:A,'Stav administrace CLLD v IROP'!J85),IF(AND(L85="zásadní zjištění",N85="NE"),COUNTIFS('[1]AdO CRR'!D:D,'Stav administrace CLLD v IROP'!A85,'[1]AdO CRR'!A:A,'Stav administrace CLLD v IROP'!M85),""))</f>
        <v/>
      </c>
      <c r="P85" s="67" t="str">
        <f>IF(AND(I85="zásadní zjištění",K85="NE"),COUNTIFS('[1]AdO CRR'!D:D,'Stav administrace CLLD v IROP'!A85,'[1]AdO CRR'!A:A,'Stav administrace CLLD v IROP'!J85,'[1]AdO CRR'!Q:Q,"ANO"),IF(AND(L85="zásadní zjištění",N85="NE"),COUNTIFS('[1]AdO CRR'!D:D,'Stav administrace CLLD v IROP'!A85,'[1]AdO CRR'!A:A,'Stav administrace CLLD v IROP'!M85,'[1]AdO CRR'!Q:Q,"ANO"),""))</f>
        <v/>
      </c>
      <c r="Q85" s="71">
        <f>IF(COUNTIFS('[1]AdO CRR'!D:D,'Stav administrace CLLD v IROP'!A85)=0,"",COUNTIFS('[1]AdO CRR'!D:D,'Stav administrace CLLD v IROP'!A85))</f>
        <v>17</v>
      </c>
      <c r="R85" s="71">
        <f>IF(COUNTIFS('[1]AdO CRR'!D:D,'Stav administrace CLLD v IROP'!A85,'[1]AdO CRR'!Q:Q,"ANO")=0,"",COUNTIFS('[1]AdO CRR'!D:D,'Stav administrace CLLD v IROP'!A85,'[1]AdO CRR'!Q:Q,"ANO"))</f>
        <v>15</v>
      </c>
      <c r="S85" s="65">
        <f>IF(IFERROR(GETPIVOTDATA("Registrační číslo projektu",[1]KHspoj909s!$A$3,"strategie MAS",A85,"Kód a název stavu2","PP30+")+GETPIVOTDATA("Registrační číslo projektu",[1]KHspoj909s!$A$3,"strategie MAS",A85,"Kód a název stavu2","PP27+")+GETPIVOTDATA("Registrační číslo projektu",[1]KHspoj909s!$A$3,"strategie MAS",A85,"Kód a název stavu2","PP41+"),"")=0,"",IFERROR(GETPIVOTDATA("Registrační číslo projektu",[1]KHspoj909s!$A$3,"strategie MAS",A85,"Kód a název stavu2","PP30+")+GETPIVOTDATA("Registrační číslo projektu",[1]KHspoj909s!$A$3,"strategie MAS",A85,"Kód a název stavu2","PP27+")+GETPIVOTDATA("Registrační číslo projektu",[1]KHspoj909s!$A$3,"strategie MAS",A85,"Kód a název stavu2","PP41+"),""))</f>
        <v>13</v>
      </c>
      <c r="T85" s="65">
        <f>IF(IFERROR(GETPIVOTDATA("Registrační číslo projektu",[1]KHspoj909s!$A$3,"strategie MAS",A85,"Kód a název stavu2","PP30+")+GETPIVOTDATA("Registrační číslo projektu",[1]KHspoj909s!$A$3,"strategie MAS",A85,"Kód a název stavu2","PP41+"),"")=0,"",IFERROR(GETPIVOTDATA("Registrační číslo projektu",[1]KHspoj909s!$A$3,"strategie MAS",A85,"Kód a název stavu2","PP30+")+GETPIVOTDATA("Registrační číslo projektu",[1]KHspoj909s!$A$3,"strategie MAS",A85,"Kód a název stavu2","PP41+"),""))</f>
        <v>12</v>
      </c>
      <c r="U85" s="65" t="str">
        <f>IF(IFERROR(GETPIVOTDATA("Registrační číslo projektu",[1]KHspoj909s!$A$3,"strategie MAS",A85,"Kód a název stavu2","PP41+"),"")=0,"",IFERROR(GETPIVOTDATA("Registrační číslo projektu",[1]KHspoj909s!$A$3,"strategie MAS",A85,"Kód a název stavu2","PP41+"),""))</f>
        <v/>
      </c>
      <c r="V85" s="68">
        <f>IFERROR(VLOOKUP(A85,[1]M975!$A$5:$B$184,2,0),0)/1000</f>
        <v>0</v>
      </c>
    </row>
    <row r="86" spans="1:22" x14ac:dyDescent="0.25">
      <c r="A86" s="61" t="s">
        <v>204</v>
      </c>
      <c r="B86" s="62" t="s">
        <v>205</v>
      </c>
      <c r="C86" s="63" t="s">
        <v>48</v>
      </c>
      <c r="D86" s="64" t="s">
        <v>35</v>
      </c>
      <c r="E86" s="64" t="s">
        <v>35</v>
      </c>
      <c r="F86" s="73" t="s">
        <v>35</v>
      </c>
      <c r="G86" s="65">
        <f>IF(SUM(COUNTIFS([1]!HH902HH[číslo IN],'Stav administrace CLLD v IROP'!A86,[1]!HH902HH[[Kód stavu výzvy ]],{"S42";"S5";"S6";"S7";"S8";"S9"}))=0,"",SUM(COUNTIFS([1]!HH902HH[číslo IN],'Stav administrace CLLD v IROP'!A86,[1]!HH902HH[[Kód stavu výzvy ]],{"S42";"S5";"S6";"S7";"S8";"S9"})))</f>
        <v>6</v>
      </c>
      <c r="H86" s="65">
        <f>IF(SUM(COUNTIFS([1]!HH902HH[číslo IN],'Stav administrace CLLD v IROP'!A86,[1]!HH902HH[[Kód stavu výzvy ]],{"S8";"S9"}))=0,"",SUM(COUNTIFS([1]!HH902HH[číslo IN],'Stav administrace CLLD v IROP'!A86,[1]!HH902HH[[Kód stavu výzvy ]],{"S8";"S9"})))</f>
        <v>6</v>
      </c>
      <c r="I86" s="57" t="str">
        <f>IF(IF(IFERROR(VLOOKUP(CONCATENATE($A86,"-",I$6,"-1-0"),'[1]KTAdO CRR'!$A$4:$D$1000,4,0),"")="",IFERROR(VLOOKUP(CONCATENATE($A86,"-",I$6),[1]!Data[[#All],[MASkod]:[Stav KL (se zjištěním/ bez zjištění)]],11,0),""),"zahájeno")=0,"",IF(IFERROR(VLOOKUP(CONCATENATE($A86,"-",I$6,"-1-0"),'[1]KTAdO CRR'!$A$4:$D$1000,4,0),"")="",IFERROR(VLOOKUP(CONCATENATE($A86,"-",I$6),[1]!Data[[#All],[MASkod]:[Stav KL (se zjištěním/ bez zjištění)]],11,0),""),"zahájeno"))</f>
        <v>se zjištěním</v>
      </c>
      <c r="J86" s="58">
        <f>IF(I86="zahájeno",IFERROR(VLOOKUP(CONCATENATE($A86,"-",I$6,"-1-0"),'[1]KTAdO CRR'!$A$4:$D$1000,4,0),""),IF(I86="","",IFERROR(VLOOKUP(CONCATENATE($A86,"-",I$6),[1]!Data[[#All],[MASkod]:[Stav KL (se zjištěním/ bez zjištění)]],4,0),"")))</f>
        <v>6</v>
      </c>
      <c r="K86" s="66" t="str">
        <f>IF(I86="","",IF(IFERROR(VLOOKUP(CONCATENATE($A86,"-",I$6),[1]!Data[[#All],[MASkod]:[JMPRO]],26,0),"")=0,"ANO",IFERROR(UPPER(LEFT(VLOOKUP(CONCATENATE($A86,"-",I$6),[1]!Data[[#All],[MASkod]:[JMPRO]],26,0),3)),"")))</f>
        <v>ANO</v>
      </c>
      <c r="L86" s="57" t="str">
        <f>IF(IF(IFERROR(VLOOKUP(CONCATENATE($A86,"-",L$6,"-1-0"),'[1]KTAdO CRR'!$A$4:$D$1000,4,0),"")="",IFERROR(VLOOKUP(CONCATENATE($A86,"-",L$6),[1]!Data[[#All],[MASkod]:[Stav KL (se zjištěním/ bez zjištění)]],11,0),""),"zahájeno")=0,"zahájheno",IF(IFERROR(VLOOKUP(CONCATENATE($A86,"-",L$6,"-1-0"),'[1]KTAdO CRR'!$A$4:$D$1000,4,0),"")="",IFERROR(VLOOKUP(CONCATENATE($A86,"-",L$6),[1]!Data[[#All],[MASkod]:[Stav KL (se zjištěním/ bez zjištění)]],11,0),""),"zahájeno"))</f>
        <v/>
      </c>
      <c r="M86" s="58" t="str">
        <f>IF(L86="zahájeno",IFERROR(VLOOKUP(CONCATENATE($A86,"-",L$6,"-1-0"),'[1]KTAdO CRR'!$A$4:$D$1000,4,0),""),IF(L86="","",IFERROR(VLOOKUP(CONCATENATE($A86,"-",L$6),[1]!Data[[#All],[MASkod]:[Stav KL (se zjištěním/ bez zjištění)]],4,0),"")))</f>
        <v/>
      </c>
      <c r="N86" s="66" t="str">
        <f>IF(L86="","",IF(IFERROR(VLOOKUP(CONCATENATE($A86,"-",L$6),[1]!Data[[#All],[MASkod]:[JMPRO]],26,0),"")=0,"ANO",IFERROR(UPPER(LEFT(VLOOKUP(CONCATENATE($A86,"-",L$6),[1]!Data[[#All],[MASkod]:[JMPRO]],26,0),3)),"")))</f>
        <v/>
      </c>
      <c r="O86" s="67" t="str">
        <f>IF(AND(I86="zásadní zjištění",K86="NE"),COUNTIFS('[1]AdO CRR'!D:D,'Stav administrace CLLD v IROP'!A86,'[1]AdO CRR'!A:A,'Stav administrace CLLD v IROP'!J86),IF(AND(L86="zásadní zjištění",N86="NE"),COUNTIFS('[1]AdO CRR'!D:D,'Stav administrace CLLD v IROP'!A86,'[1]AdO CRR'!A:A,'Stav administrace CLLD v IROP'!M86),""))</f>
        <v/>
      </c>
      <c r="P86" s="67" t="str">
        <f>IF(AND(I86="zásadní zjištění",K86="NE"),COUNTIFS('[1]AdO CRR'!D:D,'Stav administrace CLLD v IROP'!A86,'[1]AdO CRR'!A:A,'Stav administrace CLLD v IROP'!J86,'[1]AdO CRR'!Q:Q,"ANO"),IF(AND(L86="zásadní zjištění",N86="NE"),COUNTIFS('[1]AdO CRR'!D:D,'Stav administrace CLLD v IROP'!A86,'[1]AdO CRR'!A:A,'Stav administrace CLLD v IROP'!M86,'[1]AdO CRR'!Q:Q,"ANO"),""))</f>
        <v/>
      </c>
      <c r="Q86" s="71">
        <f>IF(COUNTIFS('[1]AdO CRR'!D:D,'Stav administrace CLLD v IROP'!A86)=0,"",COUNTIFS('[1]AdO CRR'!D:D,'Stav administrace CLLD v IROP'!A86))</f>
        <v>9</v>
      </c>
      <c r="R86" s="71">
        <f>IF(COUNTIFS('[1]AdO CRR'!D:D,'Stav administrace CLLD v IROP'!A86,'[1]AdO CRR'!Q:Q,"ANO")=0,"",COUNTIFS('[1]AdO CRR'!D:D,'Stav administrace CLLD v IROP'!A86,'[1]AdO CRR'!Q:Q,"ANO"))</f>
        <v>9</v>
      </c>
      <c r="S86" s="65">
        <f>IF(IFERROR(GETPIVOTDATA("Registrační číslo projektu",[1]KHspoj909s!$A$3,"strategie MAS",A86,"Kód a název stavu2","PP30+")+GETPIVOTDATA("Registrační číslo projektu",[1]KHspoj909s!$A$3,"strategie MAS",A86,"Kód a název stavu2","PP27+")+GETPIVOTDATA("Registrační číslo projektu",[1]KHspoj909s!$A$3,"strategie MAS",A86,"Kód a název stavu2","PP41+"),"")=0,"",IFERROR(GETPIVOTDATA("Registrační číslo projektu",[1]KHspoj909s!$A$3,"strategie MAS",A86,"Kód a název stavu2","PP30+")+GETPIVOTDATA("Registrační číslo projektu",[1]KHspoj909s!$A$3,"strategie MAS",A86,"Kód a název stavu2","PP27+")+GETPIVOTDATA("Registrační číslo projektu",[1]KHspoj909s!$A$3,"strategie MAS",A86,"Kód a název stavu2","PP41+"),""))</f>
        <v>9</v>
      </c>
      <c r="T86" s="65">
        <f>IF(IFERROR(GETPIVOTDATA("Registrační číslo projektu",[1]KHspoj909s!$A$3,"strategie MAS",A86,"Kód a název stavu2","PP30+")+GETPIVOTDATA("Registrační číslo projektu",[1]KHspoj909s!$A$3,"strategie MAS",A86,"Kód a název stavu2","PP41+"),"")=0,"",IFERROR(GETPIVOTDATA("Registrační číslo projektu",[1]KHspoj909s!$A$3,"strategie MAS",A86,"Kód a název stavu2","PP30+")+GETPIVOTDATA("Registrační číslo projektu",[1]KHspoj909s!$A$3,"strategie MAS",A86,"Kód a název stavu2","PP41+"),""))</f>
        <v>9</v>
      </c>
      <c r="U86" s="65">
        <f>IF(IFERROR(GETPIVOTDATA("Registrační číslo projektu",[1]KHspoj909s!$A$3,"strategie MAS",A86,"Kód a název stavu2","PP41+"),"")=0,"",IFERROR(GETPIVOTDATA("Registrační číslo projektu",[1]KHspoj909s!$A$3,"strategie MAS",A86,"Kód a název stavu2","PP41+"),""))</f>
        <v>3</v>
      </c>
      <c r="V86" s="68">
        <f>IFERROR(VLOOKUP(A86,[1]M975!$A$5:$B$184,2,0),0)/1000</f>
        <v>9179.2496699999992</v>
      </c>
    </row>
    <row r="87" spans="1:22" x14ac:dyDescent="0.25">
      <c r="A87" s="61" t="s">
        <v>206</v>
      </c>
      <c r="B87" s="62" t="s">
        <v>207</v>
      </c>
      <c r="C87" s="63" t="s">
        <v>93</v>
      </c>
      <c r="D87" s="64" t="s">
        <v>35</v>
      </c>
      <c r="E87" s="64" t="s">
        <v>35</v>
      </c>
      <c r="F87" s="73" t="s">
        <v>35</v>
      </c>
      <c r="G87" s="65">
        <f>IF(SUM(COUNTIFS([1]!HH902HH[číslo IN],'Stav administrace CLLD v IROP'!A87,[1]!HH902HH[[Kód stavu výzvy ]],{"S42";"S5";"S6";"S7";"S8";"S9"}))=0,"",SUM(COUNTIFS([1]!HH902HH[číslo IN],'Stav administrace CLLD v IROP'!A87,[1]!HH902HH[[Kód stavu výzvy ]],{"S42";"S5";"S6";"S7";"S8";"S9"})))</f>
        <v>6</v>
      </c>
      <c r="H87" s="65">
        <f>IF(SUM(COUNTIFS([1]!HH902HH[číslo IN],'Stav administrace CLLD v IROP'!A87,[1]!HH902HH[[Kód stavu výzvy ]],{"S8";"S9"}))=0,"",SUM(COUNTIFS([1]!HH902HH[číslo IN],'Stav administrace CLLD v IROP'!A87,[1]!HH902HH[[Kód stavu výzvy ]],{"S8";"S9"})))</f>
        <v>4</v>
      </c>
      <c r="I87" s="57" t="str">
        <f>IF(IF(IFERROR(VLOOKUP(CONCATENATE($A87,"-",I$6,"-1-0"),'[1]KTAdO CRR'!$A$4:$D$1000,4,0),"")="",IFERROR(VLOOKUP(CONCATENATE($A87,"-",I$6),[1]!Data[[#All],[MASkod]:[Stav KL (se zjištěním/ bez zjištění)]],11,0),""),"zahájeno")=0,"",IF(IFERROR(VLOOKUP(CONCATENATE($A87,"-",I$6,"-1-0"),'[1]KTAdO CRR'!$A$4:$D$1000,4,0),"")="",IFERROR(VLOOKUP(CONCATENATE($A87,"-",I$6),[1]!Data[[#All],[MASkod]:[Stav KL (se zjištěním/ bez zjištění)]],11,0),""),"zahájeno"))</f>
        <v>zásadní zjištění</v>
      </c>
      <c r="J87" s="58">
        <f>IF(I87="zahájeno",IFERROR(VLOOKUP(CONCATENATE($A87,"-",I$6,"-1-0"),'[1]KTAdO CRR'!$A$4:$D$1000,4,0),""),IF(I87="","",IFERROR(VLOOKUP(CONCATENATE($A87,"-",I$6),[1]!Data[[#All],[MASkod]:[Stav KL (se zjištěním/ bez zjištění)]],4,0),"")))</f>
        <v>3</v>
      </c>
      <c r="K87" s="66" t="str">
        <f>IF(I87="","",IF(IFERROR(VLOOKUP(CONCATENATE($A87,"-",I$6),[1]!Data[[#All],[MASkod]:[JMPRO]],26,0),"")=0,"ANO",IFERROR(UPPER(LEFT(VLOOKUP(CONCATENATE($A87,"-",I$6),[1]!Data[[#All],[MASkod]:[JMPRO]],26,0),3)),"")))</f>
        <v>ANO</v>
      </c>
      <c r="L87" s="57" t="str">
        <f>IF(IF(IFERROR(VLOOKUP(CONCATENATE($A87,"-",L$6,"-1-0"),'[1]KTAdO CRR'!$A$4:$D$1000,4,0),"")="",IFERROR(VLOOKUP(CONCATENATE($A87,"-",L$6),[1]!Data[[#All],[MASkod]:[Stav KL (se zjištěním/ bez zjištění)]],11,0),""),"zahájeno")=0,"zahájheno",IF(IFERROR(VLOOKUP(CONCATENATE($A87,"-",L$6,"-1-0"),'[1]KTAdO CRR'!$A$4:$D$1000,4,0),"")="",IFERROR(VLOOKUP(CONCATENATE($A87,"-",L$6),[1]!Data[[#All],[MASkod]:[Stav KL (se zjištěním/ bez zjištění)]],11,0),""),"zahájeno"))</f>
        <v/>
      </c>
      <c r="M87" s="58" t="str">
        <f>IF(L87="zahájeno",IFERROR(VLOOKUP(CONCATENATE($A87,"-",L$6,"-1-0"),'[1]KTAdO CRR'!$A$4:$D$1000,4,0),""),IF(L87="","",IFERROR(VLOOKUP(CONCATENATE($A87,"-",L$6),[1]!Data[[#All],[MASkod]:[Stav KL (se zjištěním/ bez zjištění)]],4,0),"")))</f>
        <v/>
      </c>
      <c r="N87" s="66" t="str">
        <f>IF(L87="","",IF(IFERROR(VLOOKUP(CONCATENATE($A87,"-",L$6),[1]!Data[[#All],[MASkod]:[JMPRO]],26,0),"")=0,"ANO",IFERROR(UPPER(LEFT(VLOOKUP(CONCATENATE($A87,"-",L$6),[1]!Data[[#All],[MASkod]:[JMPRO]],26,0),3)),"")))</f>
        <v/>
      </c>
      <c r="O87" s="67" t="str">
        <f>IF(AND(I87="zásadní zjištění",K87="NE"),COUNTIFS('[1]AdO CRR'!D:D,'Stav administrace CLLD v IROP'!A87,'[1]AdO CRR'!A:A,'Stav administrace CLLD v IROP'!J87),IF(AND(L87="zásadní zjištění",N87="NE"),COUNTIFS('[1]AdO CRR'!D:D,'Stav administrace CLLD v IROP'!A87,'[1]AdO CRR'!A:A,'Stav administrace CLLD v IROP'!M87),""))</f>
        <v/>
      </c>
      <c r="P87" s="67" t="str">
        <f>IF(AND(I87="zásadní zjištění",K87="NE"),COUNTIFS('[1]AdO CRR'!D:D,'Stav administrace CLLD v IROP'!A87,'[1]AdO CRR'!A:A,'Stav administrace CLLD v IROP'!J87,'[1]AdO CRR'!Q:Q,"ANO"),IF(AND(L87="zásadní zjištění",N87="NE"),COUNTIFS('[1]AdO CRR'!D:D,'Stav administrace CLLD v IROP'!A87,'[1]AdO CRR'!A:A,'Stav administrace CLLD v IROP'!M87,'[1]AdO CRR'!Q:Q,"ANO"),""))</f>
        <v/>
      </c>
      <c r="Q87" s="71">
        <f>IF(COUNTIFS('[1]AdO CRR'!D:D,'Stav administrace CLLD v IROP'!A87)=0,"",COUNTIFS('[1]AdO CRR'!D:D,'Stav administrace CLLD v IROP'!A87))</f>
        <v>11</v>
      </c>
      <c r="R87" s="71">
        <f>IF(COUNTIFS('[1]AdO CRR'!D:D,'Stav administrace CLLD v IROP'!A87,'[1]AdO CRR'!Q:Q,"ANO")=0,"",COUNTIFS('[1]AdO CRR'!D:D,'Stav administrace CLLD v IROP'!A87,'[1]AdO CRR'!Q:Q,"ANO"))</f>
        <v>10</v>
      </c>
      <c r="S87" s="65">
        <f>IF(IFERROR(GETPIVOTDATA("Registrační číslo projektu",[1]KHspoj909s!$A$3,"strategie MAS",A87,"Kód a název stavu2","PP30+")+GETPIVOTDATA("Registrační číslo projektu",[1]KHspoj909s!$A$3,"strategie MAS",A87,"Kód a název stavu2","PP27+")+GETPIVOTDATA("Registrační číslo projektu",[1]KHspoj909s!$A$3,"strategie MAS",A87,"Kód a název stavu2","PP41+"),"")=0,"",IFERROR(GETPIVOTDATA("Registrační číslo projektu",[1]KHspoj909s!$A$3,"strategie MAS",A87,"Kód a název stavu2","PP30+")+GETPIVOTDATA("Registrační číslo projektu",[1]KHspoj909s!$A$3,"strategie MAS",A87,"Kód a název stavu2","PP27+")+GETPIVOTDATA("Registrační číslo projektu",[1]KHspoj909s!$A$3,"strategie MAS",A87,"Kód a název stavu2","PP41+"),""))</f>
        <v>9</v>
      </c>
      <c r="T87" s="65">
        <f>IF(IFERROR(GETPIVOTDATA("Registrační číslo projektu",[1]KHspoj909s!$A$3,"strategie MAS",A87,"Kód a název stavu2","PP30+")+GETPIVOTDATA("Registrační číslo projektu",[1]KHspoj909s!$A$3,"strategie MAS",A87,"Kód a název stavu2","PP41+"),"")=0,"",IFERROR(GETPIVOTDATA("Registrační číslo projektu",[1]KHspoj909s!$A$3,"strategie MAS",A87,"Kód a název stavu2","PP30+")+GETPIVOTDATA("Registrační číslo projektu",[1]KHspoj909s!$A$3,"strategie MAS",A87,"Kód a název stavu2","PP41+"),""))</f>
        <v>9</v>
      </c>
      <c r="U87" s="65">
        <f>IF(IFERROR(GETPIVOTDATA("Registrační číslo projektu",[1]KHspoj909s!$A$3,"strategie MAS",A87,"Kód a název stavu2","PP41+"),"")=0,"",IFERROR(GETPIVOTDATA("Registrační číslo projektu",[1]KHspoj909s!$A$3,"strategie MAS",A87,"Kód a název stavu2","PP41+"),""))</f>
        <v>1</v>
      </c>
      <c r="V87" s="68">
        <f>IFERROR(VLOOKUP(A87,[1]M975!$A$5:$B$184,2,0),0)/1000</f>
        <v>1900</v>
      </c>
    </row>
    <row r="88" spans="1:22" x14ac:dyDescent="0.25">
      <c r="A88" s="61" t="s">
        <v>208</v>
      </c>
      <c r="B88" s="62" t="s">
        <v>209</v>
      </c>
      <c r="C88" s="63" t="s">
        <v>51</v>
      </c>
      <c r="D88" s="64" t="s">
        <v>35</v>
      </c>
      <c r="E88" s="64" t="s">
        <v>35</v>
      </c>
      <c r="F88" s="73" t="s">
        <v>35</v>
      </c>
      <c r="G88" s="65">
        <f>IF(SUM(COUNTIFS([1]!HH902HH[číslo IN],'Stav administrace CLLD v IROP'!A88,[1]!HH902HH[[Kód stavu výzvy ]],{"S42";"S5";"S6";"S7";"S8";"S9"}))=0,"",SUM(COUNTIFS([1]!HH902HH[číslo IN],'Stav administrace CLLD v IROP'!A88,[1]!HH902HH[[Kód stavu výzvy ]],{"S42";"S5";"S6";"S7";"S8";"S9"})))</f>
        <v>6</v>
      </c>
      <c r="H88" s="65">
        <f>IF(SUM(COUNTIFS([1]!HH902HH[číslo IN],'Stav administrace CLLD v IROP'!A88,[1]!HH902HH[[Kód stavu výzvy ]],{"S8";"S9"}))=0,"",SUM(COUNTIFS([1]!HH902HH[číslo IN],'Stav administrace CLLD v IROP'!A88,[1]!HH902HH[[Kód stavu výzvy ]],{"S8";"S9"})))</f>
        <v>6</v>
      </c>
      <c r="I88" s="57" t="str">
        <f>IF(IF(IFERROR(VLOOKUP(CONCATENATE($A88,"-",I$6,"-1-0"),'[1]KTAdO CRR'!$A$4:$D$1000,4,0),"")="",IFERROR(VLOOKUP(CONCATENATE($A88,"-",I$6),[1]!Data[[#All],[MASkod]:[Stav KL (se zjištěním/ bez zjištění)]],11,0),""),"zahájeno")=0,"",IF(IFERROR(VLOOKUP(CONCATENATE($A88,"-",I$6,"-1-0"),'[1]KTAdO CRR'!$A$4:$D$1000,4,0),"")="",IFERROR(VLOOKUP(CONCATENATE($A88,"-",I$6),[1]!Data[[#All],[MASkod]:[Stav KL (se zjištěním/ bez zjištění)]],11,0),""),"zahájeno"))</f>
        <v>bez zjištění</v>
      </c>
      <c r="J88" s="58">
        <f>IF(I88="zahájeno",IFERROR(VLOOKUP(CONCATENATE($A88,"-",I$6,"-1-0"),'[1]KTAdO CRR'!$A$4:$D$1000,4,0),""),IF(I88="","",IFERROR(VLOOKUP(CONCATENATE($A88,"-",I$6),[1]!Data[[#All],[MASkod]:[Stav KL (se zjištěním/ bez zjištění)]],4,0),"")))</f>
        <v>5</v>
      </c>
      <c r="K88" s="66" t="str">
        <f>IF(I88="","",IF(IFERROR(VLOOKUP(CONCATENATE($A88,"-",I$6),[1]!Data[[#All],[MASkod]:[JMPRO]],26,0),"")=0,"ANO",IFERROR(UPPER(LEFT(VLOOKUP(CONCATENATE($A88,"-",I$6),[1]!Data[[#All],[MASkod]:[JMPRO]],26,0),3)),"")))</f>
        <v>ANO</v>
      </c>
      <c r="L88" s="57" t="str">
        <f>IF(IF(IFERROR(VLOOKUP(CONCATENATE($A88,"-",L$6,"-1-0"),'[1]KTAdO CRR'!$A$4:$D$1000,4,0),"")="",IFERROR(VLOOKUP(CONCATENATE($A88,"-",L$6),[1]!Data[[#All],[MASkod]:[Stav KL (se zjištěním/ bez zjištění)]],11,0),""),"zahájeno")=0,"zahájheno",IF(IFERROR(VLOOKUP(CONCATENATE($A88,"-",L$6,"-1-0"),'[1]KTAdO CRR'!$A$4:$D$1000,4,0),"")="",IFERROR(VLOOKUP(CONCATENATE($A88,"-",L$6),[1]!Data[[#All],[MASkod]:[Stav KL (se zjištěním/ bez zjištění)]],11,0),""),"zahájeno"))</f>
        <v/>
      </c>
      <c r="M88" s="58" t="str">
        <f>IF(L88="zahájeno",IFERROR(VLOOKUP(CONCATENATE($A88,"-",L$6,"-1-0"),'[1]KTAdO CRR'!$A$4:$D$1000,4,0),""),IF(L88="","",IFERROR(VLOOKUP(CONCATENATE($A88,"-",L$6),[1]!Data[[#All],[MASkod]:[Stav KL (se zjištěním/ bez zjištění)]],4,0),"")))</f>
        <v/>
      </c>
      <c r="N88" s="66" t="str">
        <f>IF(L88="","",IF(IFERROR(VLOOKUP(CONCATENATE($A88,"-",L$6),[1]!Data[[#All],[MASkod]:[JMPRO]],26,0),"")=0,"ANO",IFERROR(UPPER(LEFT(VLOOKUP(CONCATENATE($A88,"-",L$6),[1]!Data[[#All],[MASkod]:[JMPRO]],26,0),3)),"")))</f>
        <v/>
      </c>
      <c r="O88" s="67" t="str">
        <f>IF(AND(I88="zásadní zjištění",K88="NE"),COUNTIFS('[1]AdO CRR'!D:D,'Stav administrace CLLD v IROP'!A88,'[1]AdO CRR'!A:A,'Stav administrace CLLD v IROP'!J88),IF(AND(L88="zásadní zjištění",N88="NE"),COUNTIFS('[1]AdO CRR'!D:D,'Stav administrace CLLD v IROP'!A88,'[1]AdO CRR'!A:A,'Stav administrace CLLD v IROP'!M88),""))</f>
        <v/>
      </c>
      <c r="P88" s="67" t="str">
        <f>IF(AND(I88="zásadní zjištění",K88="NE"),COUNTIFS('[1]AdO CRR'!D:D,'Stav administrace CLLD v IROP'!A88,'[1]AdO CRR'!A:A,'Stav administrace CLLD v IROP'!J88,'[1]AdO CRR'!Q:Q,"ANO"),IF(AND(L88="zásadní zjištění",N88="NE"),COUNTIFS('[1]AdO CRR'!D:D,'Stav administrace CLLD v IROP'!A88,'[1]AdO CRR'!A:A,'Stav administrace CLLD v IROP'!M88,'[1]AdO CRR'!Q:Q,"ANO"),""))</f>
        <v/>
      </c>
      <c r="Q88" s="71">
        <f>IF(COUNTIFS('[1]AdO CRR'!D:D,'Stav administrace CLLD v IROP'!A88)=0,"",COUNTIFS('[1]AdO CRR'!D:D,'Stav administrace CLLD v IROP'!A88))</f>
        <v>11</v>
      </c>
      <c r="R88" s="71">
        <f>IF(COUNTIFS('[1]AdO CRR'!D:D,'Stav administrace CLLD v IROP'!A88,'[1]AdO CRR'!Q:Q,"ANO")=0,"",COUNTIFS('[1]AdO CRR'!D:D,'Stav administrace CLLD v IROP'!A88,'[1]AdO CRR'!Q:Q,"ANO"))</f>
        <v>9</v>
      </c>
      <c r="S88" s="65">
        <f>IF(IFERROR(GETPIVOTDATA("Registrační číslo projektu",[1]KHspoj909s!$A$3,"strategie MAS",A88,"Kód a název stavu2","PP30+")+GETPIVOTDATA("Registrační číslo projektu",[1]KHspoj909s!$A$3,"strategie MAS",A88,"Kód a název stavu2","PP27+")+GETPIVOTDATA("Registrační číslo projektu",[1]KHspoj909s!$A$3,"strategie MAS",A88,"Kód a název stavu2","PP41+"),"")=0,"",IFERROR(GETPIVOTDATA("Registrační číslo projektu",[1]KHspoj909s!$A$3,"strategie MAS",A88,"Kód a název stavu2","PP30+")+GETPIVOTDATA("Registrační číslo projektu",[1]KHspoj909s!$A$3,"strategie MAS",A88,"Kód a název stavu2","PP27+")+GETPIVOTDATA("Registrační číslo projektu",[1]KHspoj909s!$A$3,"strategie MAS",A88,"Kód a název stavu2","PP41+"),""))</f>
        <v>9</v>
      </c>
      <c r="T88" s="65">
        <f>IF(IFERROR(GETPIVOTDATA("Registrační číslo projektu",[1]KHspoj909s!$A$3,"strategie MAS",A88,"Kód a název stavu2","PP30+")+GETPIVOTDATA("Registrační číslo projektu",[1]KHspoj909s!$A$3,"strategie MAS",A88,"Kód a název stavu2","PP41+"),"")=0,"",IFERROR(GETPIVOTDATA("Registrační číslo projektu",[1]KHspoj909s!$A$3,"strategie MAS",A88,"Kód a název stavu2","PP30+")+GETPIVOTDATA("Registrační číslo projektu",[1]KHspoj909s!$A$3,"strategie MAS",A88,"Kód a název stavu2","PP41+"),""))</f>
        <v>9</v>
      </c>
      <c r="U88" s="65">
        <f>IF(IFERROR(GETPIVOTDATA("Registrační číslo projektu",[1]KHspoj909s!$A$3,"strategie MAS",A88,"Kód a název stavu2","PP41+"),"")=0,"",IFERROR(GETPIVOTDATA("Registrační číslo projektu",[1]KHspoj909s!$A$3,"strategie MAS",A88,"Kód a název stavu2","PP41+"),""))</f>
        <v>9</v>
      </c>
      <c r="V88" s="68">
        <f>IFERROR(VLOOKUP(A88,[1]M975!$A$5:$B$184,2,0),0)/1000</f>
        <v>13754.53917</v>
      </c>
    </row>
    <row r="89" spans="1:22" x14ac:dyDescent="0.25">
      <c r="A89" s="61" t="s">
        <v>210</v>
      </c>
      <c r="B89" s="62" t="s">
        <v>211</v>
      </c>
      <c r="C89" s="63" t="s">
        <v>43</v>
      </c>
      <c r="D89" s="64" t="s">
        <v>35</v>
      </c>
      <c r="E89" s="64" t="s">
        <v>35</v>
      </c>
      <c r="F89" s="73" t="s">
        <v>35</v>
      </c>
      <c r="G89" s="65">
        <f>IF(SUM(COUNTIFS([1]!HH902HH[číslo IN],'Stav administrace CLLD v IROP'!A89,[1]!HH902HH[[Kód stavu výzvy ]],{"S42";"S5";"S6";"S7";"S8";"S9"}))=0,"",SUM(COUNTIFS([1]!HH902HH[číslo IN],'Stav administrace CLLD v IROP'!A89,[1]!HH902HH[[Kód stavu výzvy ]],{"S42";"S5";"S6";"S7";"S8";"S9"})))</f>
        <v>10</v>
      </c>
      <c r="H89" s="65">
        <f>IF(SUM(COUNTIFS([1]!HH902HH[číslo IN],'Stav administrace CLLD v IROP'!A89,[1]!HH902HH[[Kód stavu výzvy ]],{"S8";"S9"}))=0,"",SUM(COUNTIFS([1]!HH902HH[číslo IN],'Stav administrace CLLD v IROP'!A89,[1]!HH902HH[[Kód stavu výzvy ]],{"S8";"S9"})))</f>
        <v>8</v>
      </c>
      <c r="I89" s="57" t="str">
        <f>IF(IF(IFERROR(VLOOKUP(CONCATENATE($A89,"-",I$6,"-1-0"),'[1]KTAdO CRR'!$A$4:$D$1000,4,0),"")="",IFERROR(VLOOKUP(CONCATENATE($A89,"-",I$6),[1]!Data[[#All],[MASkod]:[Stav KL (se zjištěním/ bez zjištění)]],11,0),""),"zahájeno")=0,"",IF(IFERROR(VLOOKUP(CONCATENATE($A89,"-",I$6,"-1-0"),'[1]KTAdO CRR'!$A$4:$D$1000,4,0),"")="",IFERROR(VLOOKUP(CONCATENATE($A89,"-",I$6),[1]!Data[[#All],[MASkod]:[Stav KL (se zjištěním/ bez zjištění)]],11,0),""),"zahájeno"))</f>
        <v>bez zjištění</v>
      </c>
      <c r="J89" s="58">
        <f>IF(I89="zahájeno",IFERROR(VLOOKUP(CONCATENATE($A89,"-",I$6,"-1-0"),'[1]KTAdO CRR'!$A$4:$D$1000,4,0),""),IF(I89="","",IFERROR(VLOOKUP(CONCATENATE($A89,"-",I$6),[1]!Data[[#All],[MASkod]:[Stav KL (se zjištěním/ bez zjištění)]],4,0),"")))</f>
        <v>6</v>
      </c>
      <c r="K89" s="66" t="str">
        <f>IF(I89="","",IF(IFERROR(VLOOKUP(CONCATENATE($A89,"-",I$6),[1]!Data[[#All],[MASkod]:[JMPRO]],26,0),"")=0,"ANO",IFERROR(UPPER(LEFT(VLOOKUP(CONCATENATE($A89,"-",I$6),[1]!Data[[#All],[MASkod]:[JMPRO]],26,0),3)),"")))</f>
        <v>ANO</v>
      </c>
      <c r="L89" s="57" t="str">
        <f>IF(IF(IFERROR(VLOOKUP(CONCATENATE($A89,"-",L$6,"-1-0"),'[1]KTAdO CRR'!$A$4:$D$1000,4,0),"")="",IFERROR(VLOOKUP(CONCATENATE($A89,"-",L$6),[1]!Data[[#All],[MASkod]:[Stav KL (se zjištěním/ bez zjištění)]],11,0),""),"zahájeno")=0,"zahájheno",IF(IFERROR(VLOOKUP(CONCATENATE($A89,"-",L$6,"-1-0"),'[1]KTAdO CRR'!$A$4:$D$1000,4,0),"")="",IFERROR(VLOOKUP(CONCATENATE($A89,"-",L$6),[1]!Data[[#All],[MASkod]:[Stav KL (se zjištěním/ bez zjištění)]],11,0),""),"zahájeno"))</f>
        <v/>
      </c>
      <c r="M89" s="58" t="str">
        <f>IF(L89="zahájeno",IFERROR(VLOOKUP(CONCATENATE($A89,"-",L$6,"-1-0"),'[1]KTAdO CRR'!$A$4:$D$1000,4,0),""),IF(L89="","",IFERROR(VLOOKUP(CONCATENATE($A89,"-",L$6),[1]!Data[[#All],[MASkod]:[Stav KL (se zjištěním/ bez zjištění)]],4,0),"")))</f>
        <v/>
      </c>
      <c r="N89" s="66" t="str">
        <f>IF(L89="","",IF(IFERROR(VLOOKUP(CONCATENATE($A89,"-",L$6),[1]!Data[[#All],[MASkod]:[JMPRO]],26,0),"")=0,"ANO",IFERROR(UPPER(LEFT(VLOOKUP(CONCATENATE($A89,"-",L$6),[1]!Data[[#All],[MASkod]:[JMPRO]],26,0),3)),"")))</f>
        <v/>
      </c>
      <c r="O89" s="67" t="str">
        <f>IF(AND(I89="zásadní zjištění",K89="NE"),COUNTIFS('[1]AdO CRR'!D:D,'Stav administrace CLLD v IROP'!A89,'[1]AdO CRR'!A:A,'Stav administrace CLLD v IROP'!J89),IF(AND(L89="zásadní zjištění",N89="NE"),COUNTIFS('[1]AdO CRR'!D:D,'Stav administrace CLLD v IROP'!A89,'[1]AdO CRR'!A:A,'Stav administrace CLLD v IROP'!M89),""))</f>
        <v/>
      </c>
      <c r="P89" s="67" t="str">
        <f>IF(AND(I89="zásadní zjištění",K89="NE"),COUNTIFS('[1]AdO CRR'!D:D,'Stav administrace CLLD v IROP'!A89,'[1]AdO CRR'!A:A,'Stav administrace CLLD v IROP'!J89,'[1]AdO CRR'!Q:Q,"ANO"),IF(AND(L89="zásadní zjištění",N89="NE"),COUNTIFS('[1]AdO CRR'!D:D,'Stav administrace CLLD v IROP'!A89,'[1]AdO CRR'!A:A,'Stav administrace CLLD v IROP'!M89,'[1]AdO CRR'!Q:Q,"ANO"),""))</f>
        <v/>
      </c>
      <c r="Q89" s="71">
        <f>IF(COUNTIFS('[1]AdO CRR'!D:D,'Stav administrace CLLD v IROP'!A89)=0,"",COUNTIFS('[1]AdO CRR'!D:D,'Stav administrace CLLD v IROP'!A89))</f>
        <v>11</v>
      </c>
      <c r="R89" s="71">
        <f>IF(COUNTIFS('[1]AdO CRR'!D:D,'Stav administrace CLLD v IROP'!A89,'[1]AdO CRR'!Q:Q,"ANO")=0,"",COUNTIFS('[1]AdO CRR'!D:D,'Stav administrace CLLD v IROP'!A89,'[1]AdO CRR'!Q:Q,"ANO"))</f>
        <v>9</v>
      </c>
      <c r="S89" s="65">
        <f>IF(IFERROR(GETPIVOTDATA("Registrační číslo projektu",[1]KHspoj909s!$A$3,"strategie MAS",A89,"Kód a název stavu2","PP30+")+GETPIVOTDATA("Registrační číslo projektu",[1]KHspoj909s!$A$3,"strategie MAS",A89,"Kód a název stavu2","PP27+")+GETPIVOTDATA("Registrační číslo projektu",[1]KHspoj909s!$A$3,"strategie MAS",A89,"Kód a název stavu2","PP41+"),"")=0,"",IFERROR(GETPIVOTDATA("Registrační číslo projektu",[1]KHspoj909s!$A$3,"strategie MAS",A89,"Kód a název stavu2","PP30+")+GETPIVOTDATA("Registrační číslo projektu",[1]KHspoj909s!$A$3,"strategie MAS",A89,"Kód a název stavu2","PP27+")+GETPIVOTDATA("Registrační číslo projektu",[1]KHspoj909s!$A$3,"strategie MAS",A89,"Kód a název stavu2","PP41+"),""))</f>
        <v>9</v>
      </c>
      <c r="T89" s="65">
        <f>IF(IFERROR(GETPIVOTDATA("Registrační číslo projektu",[1]KHspoj909s!$A$3,"strategie MAS",A89,"Kód a název stavu2","PP30+")+GETPIVOTDATA("Registrační číslo projektu",[1]KHspoj909s!$A$3,"strategie MAS",A89,"Kód a název stavu2","PP41+"),"")=0,"",IFERROR(GETPIVOTDATA("Registrační číslo projektu",[1]KHspoj909s!$A$3,"strategie MAS",A89,"Kód a název stavu2","PP30+")+GETPIVOTDATA("Registrační číslo projektu",[1]KHspoj909s!$A$3,"strategie MAS",A89,"Kód a název stavu2","PP41+"),""))</f>
        <v>9</v>
      </c>
      <c r="U89" s="65">
        <f>IF(IFERROR(GETPIVOTDATA("Registrační číslo projektu",[1]KHspoj909s!$A$3,"strategie MAS",A89,"Kód a název stavu2","PP41+"),"")=0,"",IFERROR(GETPIVOTDATA("Registrační číslo projektu",[1]KHspoj909s!$A$3,"strategie MAS",A89,"Kód a název stavu2","PP41+"),""))</f>
        <v>3</v>
      </c>
      <c r="V89" s="68">
        <f>IFERROR(VLOOKUP(A89,[1]M975!$A$5:$B$184,2,0),0)/1000</f>
        <v>6277.0057900000011</v>
      </c>
    </row>
    <row r="90" spans="1:22" x14ac:dyDescent="0.25">
      <c r="A90" s="61" t="s">
        <v>212</v>
      </c>
      <c r="B90" s="62" t="s">
        <v>213</v>
      </c>
      <c r="C90" s="70" t="s">
        <v>93</v>
      </c>
      <c r="D90" s="64" t="s">
        <v>35</v>
      </c>
      <c r="E90" s="64" t="s">
        <v>35</v>
      </c>
      <c r="F90" s="73" t="s">
        <v>35</v>
      </c>
      <c r="G90" s="65">
        <f>IF(SUM(COUNTIFS([1]!HH902HH[číslo IN],'Stav administrace CLLD v IROP'!A90,[1]!HH902HH[[Kód stavu výzvy ]],{"S42";"S5";"S6";"S7";"S8";"S9"}))=0,"",SUM(COUNTIFS([1]!HH902HH[číslo IN],'Stav administrace CLLD v IROP'!A90,[1]!HH902HH[[Kód stavu výzvy ]],{"S42";"S5";"S6";"S7";"S8";"S9"})))</f>
        <v>6</v>
      </c>
      <c r="H90" s="65">
        <f>IF(SUM(COUNTIFS([1]!HH902HH[číslo IN],'Stav administrace CLLD v IROP'!A90,[1]!HH902HH[[Kód stavu výzvy ]],{"S8";"S9"}))=0,"",SUM(COUNTIFS([1]!HH902HH[číslo IN],'Stav administrace CLLD v IROP'!A90,[1]!HH902HH[[Kód stavu výzvy ]],{"S8";"S9"})))</f>
        <v>5</v>
      </c>
      <c r="I90" s="57" t="str">
        <f>IF(IF(IFERROR(VLOOKUP(CONCATENATE($A90,"-",I$6,"-1-0"),'[1]KTAdO CRR'!$A$4:$D$1000,4,0),"")="",IFERROR(VLOOKUP(CONCATENATE($A90,"-",I$6),[1]!Data[[#All],[MASkod]:[Stav KL (se zjištěním/ bez zjištění)]],11,0),""),"zahájeno")=0,"",IF(IFERROR(VLOOKUP(CONCATENATE($A90,"-",I$6,"-1-0"),'[1]KTAdO CRR'!$A$4:$D$1000,4,0),"")="",IFERROR(VLOOKUP(CONCATENATE($A90,"-",I$6),[1]!Data[[#All],[MASkod]:[Stav KL (se zjištěním/ bez zjištění)]],11,0),""),"zahájeno"))</f>
        <v>se zjištěním</v>
      </c>
      <c r="J90" s="58">
        <f>IF(I90="zahájeno",IFERROR(VLOOKUP(CONCATENATE($A90,"-",I$6,"-1-0"),'[1]KTAdO CRR'!$A$4:$D$1000,4,0),""),IF(I90="","",IFERROR(VLOOKUP(CONCATENATE($A90,"-",I$6),[1]!Data[[#All],[MASkod]:[Stav KL (se zjištěním/ bez zjištění)]],4,0),"")))</f>
        <v>3</v>
      </c>
      <c r="K90" s="66" t="str">
        <f>IF(I90="","",IF(IFERROR(VLOOKUP(CONCATENATE($A90,"-",I$6),[1]!Data[[#All],[MASkod]:[JMPRO]],26,0),"")=0,"ANO",IFERROR(UPPER(LEFT(VLOOKUP(CONCATENATE($A90,"-",I$6),[1]!Data[[#All],[MASkod]:[JMPRO]],26,0),3)),"")))</f>
        <v>ANO</v>
      </c>
      <c r="L90" s="57" t="str">
        <f>IF(IF(IFERROR(VLOOKUP(CONCATENATE($A90,"-",L$6,"-1-0"),'[1]KTAdO CRR'!$A$4:$D$1000,4,0),"")="",IFERROR(VLOOKUP(CONCATENATE($A90,"-",L$6),[1]!Data[[#All],[MASkod]:[Stav KL (se zjištěním/ bez zjištění)]],11,0),""),"zahájeno")=0,"zahájheno",IF(IFERROR(VLOOKUP(CONCATENATE($A90,"-",L$6,"-1-0"),'[1]KTAdO CRR'!$A$4:$D$1000,4,0),"")="",IFERROR(VLOOKUP(CONCATENATE($A90,"-",L$6),[1]!Data[[#All],[MASkod]:[Stav KL (se zjištěním/ bez zjištění)]],11,0),""),"zahájeno"))</f>
        <v/>
      </c>
      <c r="M90" s="58" t="str">
        <f>IF(L90="zahájeno",IFERROR(VLOOKUP(CONCATENATE($A90,"-",L$6,"-1-0"),'[1]KTAdO CRR'!$A$4:$D$1000,4,0),""),IF(L90="","",IFERROR(VLOOKUP(CONCATENATE($A90,"-",L$6),[1]!Data[[#All],[MASkod]:[Stav KL (se zjištěním/ bez zjištění)]],4,0),"")))</f>
        <v/>
      </c>
      <c r="N90" s="66" t="str">
        <f>IF(L90="","",IF(IFERROR(VLOOKUP(CONCATENATE($A90,"-",L$6),[1]!Data[[#All],[MASkod]:[JMPRO]],26,0),"")=0,"ANO",IFERROR(UPPER(LEFT(VLOOKUP(CONCATENATE($A90,"-",L$6),[1]!Data[[#All],[MASkod]:[JMPRO]],26,0),3)),"")))</f>
        <v/>
      </c>
      <c r="O90" s="67" t="str">
        <f>IF(AND(I90="zásadní zjištění",K90="NE"),COUNTIFS('[1]AdO CRR'!D:D,'Stav administrace CLLD v IROP'!A90,'[1]AdO CRR'!A:A,'Stav administrace CLLD v IROP'!J90),IF(AND(L90="zásadní zjištění",N90="NE"),COUNTIFS('[1]AdO CRR'!D:D,'Stav administrace CLLD v IROP'!A90,'[1]AdO CRR'!A:A,'Stav administrace CLLD v IROP'!M90),""))</f>
        <v/>
      </c>
      <c r="P90" s="67" t="str">
        <f>IF(AND(I90="zásadní zjištění",K90="NE"),COUNTIFS('[1]AdO CRR'!D:D,'Stav administrace CLLD v IROP'!A90,'[1]AdO CRR'!A:A,'Stav administrace CLLD v IROP'!J90,'[1]AdO CRR'!Q:Q,"ANO"),IF(AND(L90="zásadní zjištění",N90="NE"),COUNTIFS('[1]AdO CRR'!D:D,'Stav administrace CLLD v IROP'!A90,'[1]AdO CRR'!A:A,'Stav administrace CLLD v IROP'!M90,'[1]AdO CRR'!Q:Q,"ANO"),""))</f>
        <v/>
      </c>
      <c r="Q90" s="71">
        <f>IF(COUNTIFS('[1]AdO CRR'!D:D,'Stav administrace CLLD v IROP'!A90)=0,"",COUNTIFS('[1]AdO CRR'!D:D,'Stav administrace CLLD v IROP'!A90))</f>
        <v>8</v>
      </c>
      <c r="R90" s="71">
        <f>IF(COUNTIFS('[1]AdO CRR'!D:D,'Stav administrace CLLD v IROP'!A90,'[1]AdO CRR'!Q:Q,"ANO")=0,"",COUNTIFS('[1]AdO CRR'!D:D,'Stav administrace CLLD v IROP'!A90,'[1]AdO CRR'!Q:Q,"ANO"))</f>
        <v>6</v>
      </c>
      <c r="S90" s="65">
        <f>IF(IFERROR(GETPIVOTDATA("Registrační číslo projektu",[1]KHspoj909s!$A$3,"strategie MAS",A90,"Kód a název stavu2","PP30+")+GETPIVOTDATA("Registrační číslo projektu",[1]KHspoj909s!$A$3,"strategie MAS",A90,"Kód a název stavu2","PP27+")+GETPIVOTDATA("Registrační číslo projektu",[1]KHspoj909s!$A$3,"strategie MAS",A90,"Kód a název stavu2","PP41+"),"")=0,"",IFERROR(GETPIVOTDATA("Registrační číslo projektu",[1]KHspoj909s!$A$3,"strategie MAS",A90,"Kód a název stavu2","PP30+")+GETPIVOTDATA("Registrační číslo projektu",[1]KHspoj909s!$A$3,"strategie MAS",A90,"Kód a název stavu2","PP27+")+GETPIVOTDATA("Registrační číslo projektu",[1]KHspoj909s!$A$3,"strategie MAS",A90,"Kód a název stavu2","PP41+"),""))</f>
        <v>4</v>
      </c>
      <c r="T90" s="65">
        <f>IF(IFERROR(GETPIVOTDATA("Registrační číslo projektu",[1]KHspoj909s!$A$3,"strategie MAS",A90,"Kód a název stavu2","PP30+")+GETPIVOTDATA("Registrační číslo projektu",[1]KHspoj909s!$A$3,"strategie MAS",A90,"Kód a název stavu2","PP41+"),"")=0,"",IFERROR(GETPIVOTDATA("Registrační číslo projektu",[1]KHspoj909s!$A$3,"strategie MAS",A90,"Kód a název stavu2","PP30+")+GETPIVOTDATA("Registrační číslo projektu",[1]KHspoj909s!$A$3,"strategie MAS",A90,"Kód a název stavu2","PP41+"),""))</f>
        <v>4</v>
      </c>
      <c r="U90" s="65">
        <f>IF(IFERROR(GETPIVOTDATA("Registrační číslo projektu",[1]KHspoj909s!$A$3,"strategie MAS",A90,"Kód a název stavu2","PP41+"),"")=0,"",IFERROR(GETPIVOTDATA("Registrační číslo projektu",[1]KHspoj909s!$A$3,"strategie MAS",A90,"Kód a název stavu2","PP41+"),""))</f>
        <v>2</v>
      </c>
      <c r="V90" s="68">
        <f>IFERROR(VLOOKUP(A90,[1]M975!$A$5:$B$184,2,0),0)/1000</f>
        <v>3835.0756100000003</v>
      </c>
    </row>
    <row r="91" spans="1:22" x14ac:dyDescent="0.25">
      <c r="A91" s="61" t="s">
        <v>214</v>
      </c>
      <c r="B91" s="62" t="s">
        <v>215</v>
      </c>
      <c r="C91" s="70" t="s">
        <v>74</v>
      </c>
      <c r="D91" s="64" t="s">
        <v>35</v>
      </c>
      <c r="E91" s="64" t="s">
        <v>35</v>
      </c>
      <c r="F91" s="73" t="s">
        <v>35</v>
      </c>
      <c r="G91" s="65">
        <f>IF(SUM(COUNTIFS([1]!HH902HH[číslo IN],'Stav administrace CLLD v IROP'!A91,[1]!HH902HH[[Kód stavu výzvy ]],{"S42";"S5";"S6";"S7";"S8";"S9"}))=0,"",SUM(COUNTIFS([1]!HH902HH[číslo IN],'Stav administrace CLLD v IROP'!A91,[1]!HH902HH[[Kód stavu výzvy ]],{"S42";"S5";"S6";"S7";"S8";"S9"})))</f>
        <v>7</v>
      </c>
      <c r="H91" s="65">
        <f>IF(SUM(COUNTIFS([1]!HH902HH[číslo IN],'Stav administrace CLLD v IROP'!A91,[1]!HH902HH[[Kód stavu výzvy ]],{"S8";"S9"}))=0,"",SUM(COUNTIFS([1]!HH902HH[číslo IN],'Stav administrace CLLD v IROP'!A91,[1]!HH902HH[[Kód stavu výzvy ]],{"S8";"S9"})))</f>
        <v>4</v>
      </c>
      <c r="I91" s="57" t="str">
        <f>IF(IF(IFERROR(VLOOKUP(CONCATENATE($A91,"-",I$6,"-1-0"),'[1]KTAdO CRR'!$A$4:$D$1000,4,0),"")="",IFERROR(VLOOKUP(CONCATENATE($A91,"-",I$6),[1]!Data[[#All],[MASkod]:[Stav KL (se zjištěním/ bez zjištění)]],11,0),""),"zahájeno")=0,"",IF(IFERROR(VLOOKUP(CONCATENATE($A91,"-",I$6,"-1-0"),'[1]KTAdO CRR'!$A$4:$D$1000,4,0),"")="",IFERROR(VLOOKUP(CONCATENATE($A91,"-",I$6),[1]!Data[[#All],[MASkod]:[Stav KL (se zjištěním/ bez zjištění)]],11,0),""),"zahájeno"))</f>
        <v>se zjištěním</v>
      </c>
      <c r="J91" s="58">
        <f>IF(I91="zahájeno",IFERROR(VLOOKUP(CONCATENATE($A91,"-",I$6,"-1-0"),'[1]KTAdO CRR'!$A$4:$D$1000,4,0),""),IF(I91="","",IFERROR(VLOOKUP(CONCATENATE($A91,"-",I$6),[1]!Data[[#All],[MASkod]:[Stav KL (se zjištěním/ bez zjištění)]],4,0),"")))</f>
        <v>2</v>
      </c>
      <c r="K91" s="66" t="str">
        <f>IF(I91="","",IF(IFERROR(VLOOKUP(CONCATENATE($A91,"-",I$6),[1]!Data[[#All],[MASkod]:[JMPRO]],26,0),"")=0,"ANO",IFERROR(UPPER(LEFT(VLOOKUP(CONCATENATE($A91,"-",I$6),[1]!Data[[#All],[MASkod]:[JMPRO]],26,0),3)),"")))</f>
        <v>ANO</v>
      </c>
      <c r="L91" s="57" t="str">
        <f>IF(IF(IFERROR(VLOOKUP(CONCATENATE($A91,"-",L$6,"-1-0"),'[1]KTAdO CRR'!$A$4:$D$1000,4,0),"")="",IFERROR(VLOOKUP(CONCATENATE($A91,"-",L$6),[1]!Data[[#All],[MASkod]:[Stav KL (se zjištěním/ bez zjištění)]],11,0),""),"zahájeno")=0,"zahájheno",IF(IFERROR(VLOOKUP(CONCATENATE($A91,"-",L$6,"-1-0"),'[1]KTAdO CRR'!$A$4:$D$1000,4,0),"")="",IFERROR(VLOOKUP(CONCATENATE($A91,"-",L$6),[1]!Data[[#All],[MASkod]:[Stav KL (se zjištěním/ bez zjištění)]],11,0),""),"zahájeno"))</f>
        <v/>
      </c>
      <c r="M91" s="58" t="str">
        <f>IF(L91="zahájeno",IFERROR(VLOOKUP(CONCATENATE($A91,"-",L$6,"-1-0"),'[1]KTAdO CRR'!$A$4:$D$1000,4,0),""),IF(L91="","",IFERROR(VLOOKUP(CONCATENATE($A91,"-",L$6),[1]!Data[[#All],[MASkod]:[Stav KL (se zjištěním/ bez zjištění)]],4,0),"")))</f>
        <v/>
      </c>
      <c r="N91" s="66" t="str">
        <f>IF(L91="","",IF(IFERROR(VLOOKUP(CONCATENATE($A91,"-",L$6),[1]!Data[[#All],[MASkod]:[JMPRO]],26,0),"")=0,"ANO",IFERROR(UPPER(LEFT(VLOOKUP(CONCATENATE($A91,"-",L$6),[1]!Data[[#All],[MASkod]:[JMPRO]],26,0),3)),"")))</f>
        <v/>
      </c>
      <c r="O91" s="67" t="str">
        <f>IF(AND(I91="zásadní zjištění",K91="NE"),COUNTIFS('[1]AdO CRR'!D:D,'Stav administrace CLLD v IROP'!A91,'[1]AdO CRR'!A:A,'Stav administrace CLLD v IROP'!J91),IF(AND(L91="zásadní zjištění",N91="NE"),COUNTIFS('[1]AdO CRR'!D:D,'Stav administrace CLLD v IROP'!A91,'[1]AdO CRR'!A:A,'Stav administrace CLLD v IROP'!M91),""))</f>
        <v/>
      </c>
      <c r="P91" s="67" t="str">
        <f>IF(AND(I91="zásadní zjištění",K91="NE"),COUNTIFS('[1]AdO CRR'!D:D,'Stav administrace CLLD v IROP'!A91,'[1]AdO CRR'!A:A,'Stav administrace CLLD v IROP'!J91,'[1]AdO CRR'!Q:Q,"ANO"),IF(AND(L91="zásadní zjištění",N91="NE"),COUNTIFS('[1]AdO CRR'!D:D,'Stav administrace CLLD v IROP'!A91,'[1]AdO CRR'!A:A,'Stav administrace CLLD v IROP'!M91,'[1]AdO CRR'!Q:Q,"ANO"),""))</f>
        <v/>
      </c>
      <c r="Q91" s="71">
        <f>IF(COUNTIFS('[1]AdO CRR'!D:D,'Stav administrace CLLD v IROP'!A91)=0,"",COUNTIFS('[1]AdO CRR'!D:D,'Stav administrace CLLD v IROP'!A91))</f>
        <v>12</v>
      </c>
      <c r="R91" s="71">
        <f>IF(COUNTIFS('[1]AdO CRR'!D:D,'Stav administrace CLLD v IROP'!A91,'[1]AdO CRR'!Q:Q,"ANO")=0,"",COUNTIFS('[1]AdO CRR'!D:D,'Stav administrace CLLD v IROP'!A91,'[1]AdO CRR'!Q:Q,"ANO"))</f>
        <v>11</v>
      </c>
      <c r="S91" s="65">
        <f>IF(IFERROR(GETPIVOTDATA("Registrační číslo projektu",[1]KHspoj909s!$A$3,"strategie MAS",A91,"Kód a název stavu2","PP30+")+GETPIVOTDATA("Registrační číslo projektu",[1]KHspoj909s!$A$3,"strategie MAS",A91,"Kód a název stavu2","PP27+")+GETPIVOTDATA("Registrační číslo projektu",[1]KHspoj909s!$A$3,"strategie MAS",A91,"Kód a název stavu2","PP41+"),"")=0,"",IFERROR(GETPIVOTDATA("Registrační číslo projektu",[1]KHspoj909s!$A$3,"strategie MAS",A91,"Kód a název stavu2","PP30+")+GETPIVOTDATA("Registrační číslo projektu",[1]KHspoj909s!$A$3,"strategie MAS",A91,"Kód a název stavu2","PP27+")+GETPIVOTDATA("Registrační číslo projektu",[1]KHspoj909s!$A$3,"strategie MAS",A91,"Kód a název stavu2","PP41+"),""))</f>
        <v>9</v>
      </c>
      <c r="T91" s="65">
        <f>IF(IFERROR(GETPIVOTDATA("Registrační číslo projektu",[1]KHspoj909s!$A$3,"strategie MAS",A91,"Kód a název stavu2","PP30+")+GETPIVOTDATA("Registrační číslo projektu",[1]KHspoj909s!$A$3,"strategie MAS",A91,"Kód a název stavu2","PP41+"),"")=0,"",IFERROR(GETPIVOTDATA("Registrační číslo projektu",[1]KHspoj909s!$A$3,"strategie MAS",A91,"Kód a název stavu2","PP30+")+GETPIVOTDATA("Registrační číslo projektu",[1]KHspoj909s!$A$3,"strategie MAS",A91,"Kód a název stavu2","PP41+"),""))</f>
        <v>7</v>
      </c>
      <c r="U91" s="65" t="str">
        <f>IF(IFERROR(GETPIVOTDATA("Registrační číslo projektu",[1]KHspoj909s!$A$3,"strategie MAS",A91,"Kód a název stavu2","PP41+"),"")=0,"",IFERROR(GETPIVOTDATA("Registrační číslo projektu",[1]KHspoj909s!$A$3,"strategie MAS",A91,"Kód a název stavu2","PP41+"),""))</f>
        <v/>
      </c>
      <c r="V91" s="68">
        <f>IFERROR(VLOOKUP(A91,[1]M975!$A$5:$B$184,2,0),0)/1000</f>
        <v>0</v>
      </c>
    </row>
    <row r="92" spans="1:22" x14ac:dyDescent="0.25">
      <c r="A92" s="61" t="s">
        <v>216</v>
      </c>
      <c r="B92" s="62" t="s">
        <v>217</v>
      </c>
      <c r="C92" s="63" t="s">
        <v>51</v>
      </c>
      <c r="D92" s="64" t="s">
        <v>35</v>
      </c>
      <c r="E92" s="64" t="s">
        <v>35</v>
      </c>
      <c r="F92" s="73" t="s">
        <v>35</v>
      </c>
      <c r="G92" s="65">
        <f>IF(SUM(COUNTIFS([1]!HH902HH[číslo IN],'Stav administrace CLLD v IROP'!A92,[1]!HH902HH[[Kód stavu výzvy ]],{"S42";"S5";"S6";"S7";"S8";"S9"}))=0,"",SUM(COUNTIFS([1]!HH902HH[číslo IN],'Stav administrace CLLD v IROP'!A92,[1]!HH902HH[[Kód stavu výzvy ]],{"S42";"S5";"S6";"S7";"S8";"S9"})))</f>
        <v>15</v>
      </c>
      <c r="H92" s="65">
        <f>IF(SUM(COUNTIFS([1]!HH902HH[číslo IN],'Stav administrace CLLD v IROP'!A92,[1]!HH902HH[[Kód stavu výzvy ]],{"S8";"S9"}))=0,"",SUM(COUNTIFS([1]!HH902HH[číslo IN],'Stav administrace CLLD v IROP'!A92,[1]!HH902HH[[Kód stavu výzvy ]],{"S8";"S9"})))</f>
        <v>13</v>
      </c>
      <c r="I92" s="57" t="str">
        <f>IF(IF(IFERROR(VLOOKUP(CONCATENATE($A92,"-",I$6,"-1-0"),'[1]KTAdO CRR'!$A$4:$D$1000,4,0),"")="",IFERROR(VLOOKUP(CONCATENATE($A92,"-",I$6),[1]!Data[[#All],[MASkod]:[Stav KL (se zjištěním/ bez zjištění)]],11,0),""),"zahájeno")=0,"",IF(IFERROR(VLOOKUP(CONCATENATE($A92,"-",I$6,"-1-0"),'[1]KTAdO CRR'!$A$4:$D$1000,4,0),"")="",IFERROR(VLOOKUP(CONCATENATE($A92,"-",I$6),[1]!Data[[#All],[MASkod]:[Stav KL (se zjištěním/ bez zjištění)]],11,0),""),"zahájeno"))</f>
        <v>zásadní zjištění</v>
      </c>
      <c r="J92" s="58">
        <f>IF(I92="zahájeno",IFERROR(VLOOKUP(CONCATENATE($A92,"-",I$6,"-1-0"),'[1]KTAdO CRR'!$A$4:$D$1000,4,0),""),IF(I92="","",IFERROR(VLOOKUP(CONCATENATE($A92,"-",I$6),[1]!Data[[#All],[MASkod]:[Stav KL (se zjištěním/ bez zjištění)]],4,0),"")))</f>
        <v>5</v>
      </c>
      <c r="K92" s="66" t="str">
        <f>IF(I92="","",IF(IFERROR(VLOOKUP(CONCATENATE($A92,"-",I$6),[1]!Data[[#All],[MASkod]:[JMPRO]],26,0),"")=0,"ANO",IFERROR(UPPER(LEFT(VLOOKUP(CONCATENATE($A92,"-",I$6),[1]!Data[[#All],[MASkod]:[JMPRO]],26,0),3)),"")))</f>
        <v>ANO</v>
      </c>
      <c r="L92" s="57" t="str">
        <f>IF(IF(IFERROR(VLOOKUP(CONCATENATE($A92,"-",L$6,"-1-0"),'[1]KTAdO CRR'!$A$4:$D$1000,4,0),"")="",IFERROR(VLOOKUP(CONCATENATE($A92,"-",L$6),[1]!Data[[#All],[MASkod]:[Stav KL (se zjištěním/ bez zjištění)]],11,0),""),"zahájeno")=0,"zahájheno",IF(IFERROR(VLOOKUP(CONCATENATE($A92,"-",L$6,"-1-0"),'[1]KTAdO CRR'!$A$4:$D$1000,4,0),"")="",IFERROR(VLOOKUP(CONCATENATE($A92,"-",L$6),[1]!Data[[#All],[MASkod]:[Stav KL (se zjištěním/ bez zjištění)]],11,0),""),"zahájeno"))</f>
        <v/>
      </c>
      <c r="M92" s="58" t="str">
        <f>IF(L92="zahájeno",IFERROR(VLOOKUP(CONCATENATE($A92,"-",L$6,"-1-0"),'[1]KTAdO CRR'!$A$4:$D$1000,4,0),""),IF(L92="","",IFERROR(VLOOKUP(CONCATENATE($A92,"-",L$6),[1]!Data[[#All],[MASkod]:[Stav KL (se zjištěním/ bez zjištění)]],4,0),"")))</f>
        <v/>
      </c>
      <c r="N92" s="66" t="str">
        <f>IF(L92="","",IF(IFERROR(VLOOKUP(CONCATENATE($A92,"-",L$6),[1]!Data[[#All],[MASkod]:[JMPRO]],26,0),"")=0,"ANO",IFERROR(UPPER(LEFT(VLOOKUP(CONCATENATE($A92,"-",L$6),[1]!Data[[#All],[MASkod]:[JMPRO]],26,0),3)),"")))</f>
        <v/>
      </c>
      <c r="O92" s="67" t="str">
        <f>IF(AND(I92="zásadní zjištění",K92="NE"),COUNTIFS('[1]AdO CRR'!D:D,'Stav administrace CLLD v IROP'!A92,'[1]AdO CRR'!A:A,'Stav administrace CLLD v IROP'!J92),IF(AND(L92="zásadní zjištění",N92="NE"),COUNTIFS('[1]AdO CRR'!D:D,'Stav administrace CLLD v IROP'!A92,'[1]AdO CRR'!A:A,'Stav administrace CLLD v IROP'!M92),""))</f>
        <v/>
      </c>
      <c r="P92" s="67" t="str">
        <f>IF(AND(I92="zásadní zjištění",K92="NE"),COUNTIFS('[1]AdO CRR'!D:D,'Stav administrace CLLD v IROP'!A92,'[1]AdO CRR'!A:A,'Stav administrace CLLD v IROP'!J92,'[1]AdO CRR'!Q:Q,"ANO"),IF(AND(L92="zásadní zjištění",N92="NE"),COUNTIFS('[1]AdO CRR'!D:D,'Stav administrace CLLD v IROP'!A92,'[1]AdO CRR'!A:A,'Stav administrace CLLD v IROP'!M92,'[1]AdO CRR'!Q:Q,"ANO"),""))</f>
        <v/>
      </c>
      <c r="Q92" s="71">
        <f>IF(COUNTIFS('[1]AdO CRR'!D:D,'Stav administrace CLLD v IROP'!A92)=0,"",COUNTIFS('[1]AdO CRR'!D:D,'Stav administrace CLLD v IROP'!A92))</f>
        <v>23</v>
      </c>
      <c r="R92" s="71">
        <f>IF(COUNTIFS('[1]AdO CRR'!D:D,'Stav administrace CLLD v IROP'!A92,'[1]AdO CRR'!Q:Q,"ANO")=0,"",COUNTIFS('[1]AdO CRR'!D:D,'Stav administrace CLLD v IROP'!A92,'[1]AdO CRR'!Q:Q,"ANO"))</f>
        <v>14</v>
      </c>
      <c r="S92" s="65">
        <f>IF(IFERROR(GETPIVOTDATA("Registrační číslo projektu",[1]KHspoj909s!$A$3,"strategie MAS",A92,"Kód a název stavu2","PP30+")+GETPIVOTDATA("Registrační číslo projektu",[1]KHspoj909s!$A$3,"strategie MAS",A92,"Kód a název stavu2","PP27+")+GETPIVOTDATA("Registrační číslo projektu",[1]KHspoj909s!$A$3,"strategie MAS",A92,"Kód a název stavu2","PP41+"),"")=0,"",IFERROR(GETPIVOTDATA("Registrační číslo projektu",[1]KHspoj909s!$A$3,"strategie MAS",A92,"Kód a název stavu2","PP30+")+GETPIVOTDATA("Registrační číslo projektu",[1]KHspoj909s!$A$3,"strategie MAS",A92,"Kód a název stavu2","PP27+")+GETPIVOTDATA("Registrační číslo projektu",[1]KHspoj909s!$A$3,"strategie MAS",A92,"Kód a název stavu2","PP41+"),""))</f>
        <v>13</v>
      </c>
      <c r="T92" s="65">
        <f>IF(IFERROR(GETPIVOTDATA("Registrační číslo projektu",[1]KHspoj909s!$A$3,"strategie MAS",A92,"Kód a název stavu2","PP30+")+GETPIVOTDATA("Registrační číslo projektu",[1]KHspoj909s!$A$3,"strategie MAS",A92,"Kód a název stavu2","PP41+"),"")=0,"",IFERROR(GETPIVOTDATA("Registrační číslo projektu",[1]KHspoj909s!$A$3,"strategie MAS",A92,"Kód a název stavu2","PP30+")+GETPIVOTDATA("Registrační číslo projektu",[1]KHspoj909s!$A$3,"strategie MAS",A92,"Kód a název stavu2","PP41+"),""))</f>
        <v>12</v>
      </c>
      <c r="U92" s="65">
        <f>IF(IFERROR(GETPIVOTDATA("Registrační číslo projektu",[1]KHspoj909s!$A$3,"strategie MAS",A92,"Kód a název stavu2","PP41+"),"")=0,"",IFERROR(GETPIVOTDATA("Registrační číslo projektu",[1]KHspoj909s!$A$3,"strategie MAS",A92,"Kód a název stavu2","PP41+"),""))</f>
        <v>5</v>
      </c>
      <c r="V92" s="68">
        <f>IFERROR(VLOOKUP(A92,[1]M975!$A$5:$B$184,2,0),0)/1000</f>
        <v>5785.2531600000002</v>
      </c>
    </row>
    <row r="93" spans="1:22" x14ac:dyDescent="0.25">
      <c r="A93" s="61" t="s">
        <v>218</v>
      </c>
      <c r="B93" s="62" t="s">
        <v>219</v>
      </c>
      <c r="C93" s="63" t="s">
        <v>34</v>
      </c>
      <c r="D93" s="64" t="s">
        <v>35</v>
      </c>
      <c r="E93" s="64" t="s">
        <v>35</v>
      </c>
      <c r="F93" s="73" t="s">
        <v>35</v>
      </c>
      <c r="G93" s="65">
        <f>IF(SUM(COUNTIFS([1]!HH902HH[číslo IN],'Stav administrace CLLD v IROP'!A93,[1]!HH902HH[[Kód stavu výzvy ]],{"S42";"S5";"S6";"S7";"S8";"S9"}))=0,"",SUM(COUNTIFS([1]!HH902HH[číslo IN],'Stav administrace CLLD v IROP'!A93,[1]!HH902HH[[Kód stavu výzvy ]],{"S42";"S5";"S6";"S7";"S8";"S9"})))</f>
        <v>5</v>
      </c>
      <c r="H93" s="65">
        <f>IF(SUM(COUNTIFS([1]!HH902HH[číslo IN],'Stav administrace CLLD v IROP'!A93,[1]!HH902HH[[Kód stavu výzvy ]],{"S8";"S9"}))=0,"",SUM(COUNTIFS([1]!HH902HH[číslo IN],'Stav administrace CLLD v IROP'!A93,[1]!HH902HH[[Kód stavu výzvy ]],{"S8";"S9"})))</f>
        <v>4</v>
      </c>
      <c r="I93" s="57" t="str">
        <f>IF(IF(IFERROR(VLOOKUP(CONCATENATE($A93,"-",I$6,"-1-0"),'[1]KTAdO CRR'!$A$4:$D$1000,4,0),"")="",IFERROR(VLOOKUP(CONCATENATE($A93,"-",I$6),[1]!Data[[#All],[MASkod]:[Stav KL (se zjištěním/ bez zjištění)]],11,0),""),"zahájeno")=0,"",IF(IFERROR(VLOOKUP(CONCATENATE($A93,"-",I$6,"-1-0"),'[1]KTAdO CRR'!$A$4:$D$1000,4,0),"")="",IFERROR(VLOOKUP(CONCATENATE($A93,"-",I$6),[1]!Data[[#All],[MASkod]:[Stav KL (se zjištěním/ bez zjištění)]],11,0),""),"zahájeno"))</f>
        <v/>
      </c>
      <c r="J93" s="58" t="str">
        <f>IF(I93="zahájeno",IFERROR(VLOOKUP(CONCATENATE($A93,"-",I$6,"-1-0"),'[1]KTAdO CRR'!$A$4:$D$1000,4,0),""),IF(I93="","",IFERROR(VLOOKUP(CONCATENATE($A93,"-",I$6),[1]!Data[[#All],[MASkod]:[Stav KL (se zjištěním/ bez zjištění)]],4,0),"")))</f>
        <v/>
      </c>
      <c r="K93" s="66" t="str">
        <f>IF(I93="","",IF(IFERROR(VLOOKUP(CONCATENATE($A93,"-",I$6),[1]!Data[[#All],[MASkod]:[JMPRO]],26,0),"")=0,"ANO",IFERROR(UPPER(LEFT(VLOOKUP(CONCATENATE($A93,"-",I$6),[1]!Data[[#All],[MASkod]:[JMPRO]],26,0),3)),"")))</f>
        <v/>
      </c>
      <c r="L93" s="57" t="str">
        <f>IF(IF(IFERROR(VLOOKUP(CONCATENATE($A93,"-",L$6,"-1-0"),'[1]KTAdO CRR'!$A$4:$D$1000,4,0),"")="",IFERROR(VLOOKUP(CONCATENATE($A93,"-",L$6),[1]!Data[[#All],[MASkod]:[Stav KL (se zjištěním/ bez zjištění)]],11,0),""),"zahájeno")=0,"zahájheno",IF(IFERROR(VLOOKUP(CONCATENATE($A93,"-",L$6,"-1-0"),'[1]KTAdO CRR'!$A$4:$D$1000,4,0),"")="",IFERROR(VLOOKUP(CONCATENATE($A93,"-",L$6),[1]!Data[[#All],[MASkod]:[Stav KL (se zjištěním/ bez zjištění)]],11,0),""),"zahájeno"))</f>
        <v/>
      </c>
      <c r="M93" s="58" t="str">
        <f>IF(L93="zahájeno",IFERROR(VLOOKUP(CONCATENATE($A93,"-",L$6,"-1-0"),'[1]KTAdO CRR'!$A$4:$D$1000,4,0),""),IF(L93="","",IFERROR(VLOOKUP(CONCATENATE($A93,"-",L$6),[1]!Data[[#All],[MASkod]:[Stav KL (se zjištěním/ bez zjištění)]],4,0),"")))</f>
        <v/>
      </c>
      <c r="N93" s="66" t="str">
        <f>IF(L93="","",IF(IFERROR(VLOOKUP(CONCATENATE($A93,"-",L$6),[1]!Data[[#All],[MASkod]:[JMPRO]],26,0),"")=0,"ANO",IFERROR(UPPER(LEFT(VLOOKUP(CONCATENATE($A93,"-",L$6),[1]!Data[[#All],[MASkod]:[JMPRO]],26,0),3)),"")))</f>
        <v/>
      </c>
      <c r="O93" s="67" t="str">
        <f>IF(AND(I93="zásadní zjištění",K93="NE"),COUNTIFS('[1]AdO CRR'!D:D,'Stav administrace CLLD v IROP'!A93,'[1]AdO CRR'!A:A,'Stav administrace CLLD v IROP'!J93),IF(AND(L93="zásadní zjištění",N93="NE"),COUNTIFS('[1]AdO CRR'!D:D,'Stav administrace CLLD v IROP'!A93,'[1]AdO CRR'!A:A,'Stav administrace CLLD v IROP'!M93),""))</f>
        <v/>
      </c>
      <c r="P93" s="67" t="str">
        <f>IF(AND(I93="zásadní zjištění",K93="NE"),COUNTIFS('[1]AdO CRR'!D:D,'Stav administrace CLLD v IROP'!A93,'[1]AdO CRR'!A:A,'Stav administrace CLLD v IROP'!J93,'[1]AdO CRR'!Q:Q,"ANO"),IF(AND(L93="zásadní zjištění",N93="NE"),COUNTIFS('[1]AdO CRR'!D:D,'Stav administrace CLLD v IROP'!A93,'[1]AdO CRR'!A:A,'Stav administrace CLLD v IROP'!M93,'[1]AdO CRR'!Q:Q,"ANO"),""))</f>
        <v/>
      </c>
      <c r="Q93" s="71">
        <f>IF(COUNTIFS('[1]AdO CRR'!D:D,'Stav administrace CLLD v IROP'!A93)=0,"",COUNTIFS('[1]AdO CRR'!D:D,'Stav administrace CLLD v IROP'!A93))</f>
        <v>6</v>
      </c>
      <c r="R93" s="71">
        <f>IF(COUNTIFS('[1]AdO CRR'!D:D,'Stav administrace CLLD v IROP'!A93,'[1]AdO CRR'!Q:Q,"ANO")=0,"",COUNTIFS('[1]AdO CRR'!D:D,'Stav administrace CLLD v IROP'!A93,'[1]AdO CRR'!Q:Q,"ANO"))</f>
        <v>3</v>
      </c>
      <c r="S93" s="65">
        <f>IF(IFERROR(GETPIVOTDATA("Registrační číslo projektu",[1]KHspoj909s!$A$3,"strategie MAS",A93,"Kód a název stavu2","PP30+")+GETPIVOTDATA("Registrační číslo projektu",[1]KHspoj909s!$A$3,"strategie MAS",A93,"Kód a název stavu2","PP27+")+GETPIVOTDATA("Registrační číslo projektu",[1]KHspoj909s!$A$3,"strategie MAS",A93,"Kód a název stavu2","PP41+"),"")=0,"",IFERROR(GETPIVOTDATA("Registrační číslo projektu",[1]KHspoj909s!$A$3,"strategie MAS",A93,"Kód a název stavu2","PP30+")+GETPIVOTDATA("Registrační číslo projektu",[1]KHspoj909s!$A$3,"strategie MAS",A93,"Kód a název stavu2","PP27+")+GETPIVOTDATA("Registrační číslo projektu",[1]KHspoj909s!$A$3,"strategie MAS",A93,"Kód a název stavu2","PP41+"),""))</f>
        <v>3</v>
      </c>
      <c r="T93" s="65">
        <f>IF(IFERROR(GETPIVOTDATA("Registrační číslo projektu",[1]KHspoj909s!$A$3,"strategie MAS",A93,"Kód a název stavu2","PP30+")+GETPIVOTDATA("Registrační číslo projektu",[1]KHspoj909s!$A$3,"strategie MAS",A93,"Kód a název stavu2","PP41+"),"")=0,"",IFERROR(GETPIVOTDATA("Registrační číslo projektu",[1]KHspoj909s!$A$3,"strategie MAS",A93,"Kód a název stavu2","PP30+")+GETPIVOTDATA("Registrační číslo projektu",[1]KHspoj909s!$A$3,"strategie MAS",A93,"Kód a název stavu2","PP41+"),""))</f>
        <v>3</v>
      </c>
      <c r="U93" s="65">
        <f>IF(IFERROR(GETPIVOTDATA("Registrační číslo projektu",[1]KHspoj909s!$A$3,"strategie MAS",A93,"Kód a název stavu2","PP41+"),"")=0,"",IFERROR(GETPIVOTDATA("Registrační číslo projektu",[1]KHspoj909s!$A$3,"strategie MAS",A93,"Kód a název stavu2","PP41+"),""))</f>
        <v>3</v>
      </c>
      <c r="V93" s="68">
        <f>IFERROR(VLOOKUP(A93,[1]M975!$A$5:$B$184,2,0),0)/1000</f>
        <v>2614.6451799999995</v>
      </c>
    </row>
    <row r="94" spans="1:22" x14ac:dyDescent="0.25">
      <c r="A94" s="61" t="s">
        <v>220</v>
      </c>
      <c r="B94" s="62" t="s">
        <v>221</v>
      </c>
      <c r="C94" s="63" t="s">
        <v>74</v>
      </c>
      <c r="D94" s="64" t="s">
        <v>35</v>
      </c>
      <c r="E94" s="64" t="s">
        <v>35</v>
      </c>
      <c r="F94" s="73" t="s">
        <v>35</v>
      </c>
      <c r="G94" s="65">
        <f>IF(SUM(COUNTIFS([1]!HH902HH[číslo IN],'Stav administrace CLLD v IROP'!A94,[1]!HH902HH[[Kód stavu výzvy ]],{"S42";"S5";"S6";"S7";"S8";"S9"}))=0,"",SUM(COUNTIFS([1]!HH902HH[číslo IN],'Stav administrace CLLD v IROP'!A94,[1]!HH902HH[[Kód stavu výzvy ]],{"S42";"S5";"S6";"S7";"S8";"S9"})))</f>
        <v>5</v>
      </c>
      <c r="H94" s="65">
        <f>IF(SUM(COUNTIFS([1]!HH902HH[číslo IN],'Stav administrace CLLD v IROP'!A94,[1]!HH902HH[[Kód stavu výzvy ]],{"S8";"S9"}))=0,"",SUM(COUNTIFS([1]!HH902HH[číslo IN],'Stav administrace CLLD v IROP'!A94,[1]!HH902HH[[Kód stavu výzvy ]],{"S8";"S9"})))</f>
        <v>5</v>
      </c>
      <c r="I94" s="57" t="str">
        <f>IF(IF(IFERROR(VLOOKUP(CONCATENATE($A94,"-",I$6,"-1-0"),'[1]KTAdO CRR'!$A$4:$D$1000,4,0),"")="",IFERROR(VLOOKUP(CONCATENATE($A94,"-",I$6),[1]!Data[[#All],[MASkod]:[Stav KL (se zjištěním/ bez zjištění)]],11,0),""),"zahájeno")=0,"",IF(IFERROR(VLOOKUP(CONCATENATE($A94,"-",I$6,"-1-0"),'[1]KTAdO CRR'!$A$4:$D$1000,4,0),"")="",IFERROR(VLOOKUP(CONCATENATE($A94,"-",I$6),[1]!Data[[#All],[MASkod]:[Stav KL (se zjištěním/ bez zjištění)]],11,0),""),"zahájeno"))</f>
        <v>zásadní zjištění</v>
      </c>
      <c r="J94" s="58">
        <f>IF(I94="zahájeno",IFERROR(VLOOKUP(CONCATENATE($A94,"-",I$6,"-1-0"),'[1]KTAdO CRR'!$A$4:$D$1000,4,0),""),IF(I94="","",IFERROR(VLOOKUP(CONCATENATE($A94,"-",I$6),[1]!Data[[#All],[MASkod]:[Stav KL (se zjištěním/ bez zjištění)]],4,0),"")))</f>
        <v>1</v>
      </c>
      <c r="K94" s="66" t="str">
        <f>IF(I94="","",IF(IFERROR(VLOOKUP(CONCATENATE($A94,"-",I$6),[1]!Data[[#All],[MASkod]:[JMPRO]],26,0),"")=0,"ANO",IFERROR(UPPER(LEFT(VLOOKUP(CONCATENATE($A94,"-",I$6),[1]!Data[[#All],[MASkod]:[JMPRO]],26,0),3)),"")))</f>
        <v>ANO</v>
      </c>
      <c r="L94" s="57" t="str">
        <f>IF(IF(IFERROR(VLOOKUP(CONCATENATE($A94,"-",L$6,"-1-0"),'[1]KTAdO CRR'!$A$4:$D$1000,4,0),"")="",IFERROR(VLOOKUP(CONCATENATE($A94,"-",L$6),[1]!Data[[#All],[MASkod]:[Stav KL (se zjištěním/ bez zjištění)]],11,0),""),"zahájeno")=0,"zahájheno",IF(IFERROR(VLOOKUP(CONCATENATE($A94,"-",L$6,"-1-0"),'[1]KTAdO CRR'!$A$4:$D$1000,4,0),"")="",IFERROR(VLOOKUP(CONCATENATE($A94,"-",L$6),[1]!Data[[#All],[MASkod]:[Stav KL (se zjištěním/ bez zjištění)]],11,0),""),"zahájeno"))</f>
        <v/>
      </c>
      <c r="M94" s="58" t="str">
        <f>IF(L94="zahájeno",IFERROR(VLOOKUP(CONCATENATE($A94,"-",L$6,"-1-0"),'[1]KTAdO CRR'!$A$4:$D$1000,4,0),""),IF(L94="","",IFERROR(VLOOKUP(CONCATENATE($A94,"-",L$6),[1]!Data[[#All],[MASkod]:[Stav KL (se zjištěním/ bez zjištění)]],4,0),"")))</f>
        <v/>
      </c>
      <c r="N94" s="66" t="str">
        <f>IF(L94="","",IF(IFERROR(VLOOKUP(CONCATENATE($A94,"-",L$6),[1]!Data[[#All],[MASkod]:[JMPRO]],26,0),"")=0,"ANO",IFERROR(UPPER(LEFT(VLOOKUP(CONCATENATE($A94,"-",L$6),[1]!Data[[#All],[MASkod]:[JMPRO]],26,0),3)),"")))</f>
        <v/>
      </c>
      <c r="O94" s="67" t="str">
        <f>IF(AND(I94="zásadní zjištění",K94="NE"),COUNTIFS('[1]AdO CRR'!D:D,'Stav administrace CLLD v IROP'!A94,'[1]AdO CRR'!A:A,'Stav administrace CLLD v IROP'!J94),IF(AND(L94="zásadní zjištění",N94="NE"),COUNTIFS('[1]AdO CRR'!D:D,'Stav administrace CLLD v IROP'!A94,'[1]AdO CRR'!A:A,'Stav administrace CLLD v IROP'!M94),""))</f>
        <v/>
      </c>
      <c r="P94" s="67" t="str">
        <f>IF(AND(I94="zásadní zjištění",K94="NE"),COUNTIFS('[1]AdO CRR'!D:D,'Stav administrace CLLD v IROP'!A94,'[1]AdO CRR'!A:A,'Stav administrace CLLD v IROP'!J94,'[1]AdO CRR'!Q:Q,"ANO"),IF(AND(L94="zásadní zjištění",N94="NE"),COUNTIFS('[1]AdO CRR'!D:D,'Stav administrace CLLD v IROP'!A94,'[1]AdO CRR'!A:A,'Stav administrace CLLD v IROP'!M94,'[1]AdO CRR'!Q:Q,"ANO"),""))</f>
        <v/>
      </c>
      <c r="Q94" s="71">
        <f>IF(COUNTIFS('[1]AdO CRR'!D:D,'Stav administrace CLLD v IROP'!A94)=0,"",COUNTIFS('[1]AdO CRR'!D:D,'Stav administrace CLLD v IROP'!A94))</f>
        <v>13</v>
      </c>
      <c r="R94" s="71">
        <f>IF(COUNTIFS('[1]AdO CRR'!D:D,'Stav administrace CLLD v IROP'!A94,'[1]AdO CRR'!Q:Q,"ANO")=0,"",COUNTIFS('[1]AdO CRR'!D:D,'Stav administrace CLLD v IROP'!A94,'[1]AdO CRR'!Q:Q,"ANO"))</f>
        <v>2</v>
      </c>
      <c r="S94" s="65">
        <f>IF(IFERROR(GETPIVOTDATA("Registrační číslo projektu",[1]KHspoj909s!$A$3,"strategie MAS",A94,"Kód a název stavu2","PP30+")+GETPIVOTDATA("Registrační číslo projektu",[1]KHspoj909s!$A$3,"strategie MAS",A94,"Kód a název stavu2","PP27+")+GETPIVOTDATA("Registrační číslo projektu",[1]KHspoj909s!$A$3,"strategie MAS",A94,"Kód a název stavu2","PP41+"),"")=0,"",IFERROR(GETPIVOTDATA("Registrační číslo projektu",[1]KHspoj909s!$A$3,"strategie MAS",A94,"Kód a název stavu2","PP30+")+GETPIVOTDATA("Registrační číslo projektu",[1]KHspoj909s!$A$3,"strategie MAS",A94,"Kód a název stavu2","PP27+")+GETPIVOTDATA("Registrační číslo projektu",[1]KHspoj909s!$A$3,"strategie MAS",A94,"Kód a název stavu2","PP41+"),""))</f>
        <v>2</v>
      </c>
      <c r="T94" s="65">
        <f>IF(IFERROR(GETPIVOTDATA("Registrační číslo projektu",[1]KHspoj909s!$A$3,"strategie MAS",A94,"Kód a název stavu2","PP30+")+GETPIVOTDATA("Registrační číslo projektu",[1]KHspoj909s!$A$3,"strategie MAS",A94,"Kód a název stavu2","PP41+"),"")=0,"",IFERROR(GETPIVOTDATA("Registrační číslo projektu",[1]KHspoj909s!$A$3,"strategie MAS",A94,"Kód a název stavu2","PP30+")+GETPIVOTDATA("Registrační číslo projektu",[1]KHspoj909s!$A$3,"strategie MAS",A94,"Kód a název stavu2","PP41+"),""))</f>
        <v>1</v>
      </c>
      <c r="U94" s="65" t="str">
        <f>IF(IFERROR(GETPIVOTDATA("Registrační číslo projektu",[1]KHspoj909s!$A$3,"strategie MAS",A94,"Kód a název stavu2","PP41+"),"")=0,"",IFERROR(GETPIVOTDATA("Registrační číslo projektu",[1]KHspoj909s!$A$3,"strategie MAS",A94,"Kód a název stavu2","PP41+"),""))</f>
        <v/>
      </c>
      <c r="V94" s="68">
        <f>IFERROR(VLOOKUP(A94,[1]M975!$A$5:$B$184,2,0),0)/1000</f>
        <v>0</v>
      </c>
    </row>
    <row r="95" spans="1:22" x14ac:dyDescent="0.25">
      <c r="A95" s="61" t="s">
        <v>222</v>
      </c>
      <c r="B95" s="62" t="s">
        <v>223</v>
      </c>
      <c r="C95" s="63" t="s">
        <v>93</v>
      </c>
      <c r="D95" s="64" t="s">
        <v>35</v>
      </c>
      <c r="E95" s="64" t="s">
        <v>35</v>
      </c>
      <c r="F95" s="73" t="s">
        <v>35</v>
      </c>
      <c r="G95" s="65">
        <f>IF(SUM(COUNTIFS([1]!HH902HH[číslo IN],'Stav administrace CLLD v IROP'!A95,[1]!HH902HH[[Kód stavu výzvy ]],{"S42";"S5";"S6";"S7";"S8";"S9"}))=0,"",SUM(COUNTIFS([1]!HH902HH[číslo IN],'Stav administrace CLLD v IROP'!A95,[1]!HH902HH[[Kód stavu výzvy ]],{"S42";"S5";"S6";"S7";"S8";"S9"})))</f>
        <v>8</v>
      </c>
      <c r="H95" s="65">
        <f>IF(SUM(COUNTIFS([1]!HH902HH[číslo IN],'Stav administrace CLLD v IROP'!A95,[1]!HH902HH[[Kód stavu výzvy ]],{"S8";"S9"}))=0,"",SUM(COUNTIFS([1]!HH902HH[číslo IN],'Stav administrace CLLD v IROP'!A95,[1]!HH902HH[[Kód stavu výzvy ]],{"S8";"S9"})))</f>
        <v>8</v>
      </c>
      <c r="I95" s="57" t="str">
        <f>IF(IF(IFERROR(VLOOKUP(CONCATENATE($A95,"-",I$6,"-1-0"),'[1]KTAdO CRR'!$A$4:$D$1000,4,0),"")="",IFERROR(VLOOKUP(CONCATENATE($A95,"-",I$6),[1]!Data[[#All],[MASkod]:[Stav KL (se zjištěním/ bez zjištění)]],11,0),""),"zahájeno")=0,"",IF(IFERROR(VLOOKUP(CONCATENATE($A95,"-",I$6,"-1-0"),'[1]KTAdO CRR'!$A$4:$D$1000,4,0),"")="",IFERROR(VLOOKUP(CONCATENATE($A95,"-",I$6),[1]!Data[[#All],[MASkod]:[Stav KL (se zjištěním/ bez zjištění)]],11,0),""),"zahájeno"))</f>
        <v>zásadní zjištění</v>
      </c>
      <c r="J95" s="58">
        <f>IF(I95="zahájeno",IFERROR(VLOOKUP(CONCATENATE($A95,"-",I$6,"-1-0"),'[1]KTAdO CRR'!$A$4:$D$1000,4,0),""),IF(I95="","",IFERROR(VLOOKUP(CONCATENATE($A95,"-",I$6),[1]!Data[[#All],[MASkod]:[Stav KL (se zjištěním/ bez zjištění)]],4,0),"")))</f>
        <v>1</v>
      </c>
      <c r="K95" s="66" t="str">
        <f>IF(I95="","",IF(IFERROR(VLOOKUP(CONCATENATE($A95,"-",I$6),[1]!Data[[#All],[MASkod]:[JMPRO]],26,0),"")=0,"ANO",IFERROR(UPPER(LEFT(VLOOKUP(CONCATENATE($A95,"-",I$6),[1]!Data[[#All],[MASkod]:[JMPRO]],26,0),3)),"")))</f>
        <v>ANO</v>
      </c>
      <c r="L95" s="57" t="str">
        <f>IF(IF(IFERROR(VLOOKUP(CONCATENATE($A95,"-",L$6,"-1-0"),'[1]KTAdO CRR'!$A$4:$D$1000,4,0),"")="",IFERROR(VLOOKUP(CONCATENATE($A95,"-",L$6),[1]!Data[[#All],[MASkod]:[Stav KL (se zjištěním/ bez zjištění)]],11,0),""),"zahájeno")=0,"zahájheno",IF(IFERROR(VLOOKUP(CONCATENATE($A95,"-",L$6,"-1-0"),'[1]KTAdO CRR'!$A$4:$D$1000,4,0),"")="",IFERROR(VLOOKUP(CONCATENATE($A95,"-",L$6),[1]!Data[[#All],[MASkod]:[Stav KL (se zjištěním/ bez zjištění)]],11,0),""),"zahájeno"))</f>
        <v/>
      </c>
      <c r="M95" s="58" t="str">
        <f>IF(L95="zahájeno",IFERROR(VLOOKUP(CONCATENATE($A95,"-",L$6,"-1-0"),'[1]KTAdO CRR'!$A$4:$D$1000,4,0),""),IF(L95="","",IFERROR(VLOOKUP(CONCATENATE($A95,"-",L$6),[1]!Data[[#All],[MASkod]:[Stav KL (se zjištěním/ bez zjištění)]],4,0),"")))</f>
        <v/>
      </c>
      <c r="N95" s="66" t="str">
        <f>IF(L95="","",IF(IFERROR(VLOOKUP(CONCATENATE($A95,"-",L$6),[1]!Data[[#All],[MASkod]:[JMPRO]],26,0),"")=0,"ANO",IFERROR(UPPER(LEFT(VLOOKUP(CONCATENATE($A95,"-",L$6),[1]!Data[[#All],[MASkod]:[JMPRO]],26,0),3)),"")))</f>
        <v/>
      </c>
      <c r="O95" s="67" t="str">
        <f>IF(AND(I95="zásadní zjištění",K95="NE"),COUNTIFS('[1]AdO CRR'!D:D,'Stav administrace CLLD v IROP'!A95,'[1]AdO CRR'!A:A,'Stav administrace CLLD v IROP'!J95),IF(AND(L95="zásadní zjištění",N95="NE"),COUNTIFS('[1]AdO CRR'!D:D,'Stav administrace CLLD v IROP'!A95,'[1]AdO CRR'!A:A,'Stav administrace CLLD v IROP'!M95),""))</f>
        <v/>
      </c>
      <c r="P95" s="67" t="str">
        <f>IF(AND(I95="zásadní zjištění",K95="NE"),COUNTIFS('[1]AdO CRR'!D:D,'Stav administrace CLLD v IROP'!A95,'[1]AdO CRR'!A:A,'Stav administrace CLLD v IROP'!J95,'[1]AdO CRR'!Q:Q,"ANO"),IF(AND(L95="zásadní zjištění",N95="NE"),COUNTIFS('[1]AdO CRR'!D:D,'Stav administrace CLLD v IROP'!A95,'[1]AdO CRR'!A:A,'Stav administrace CLLD v IROP'!M95,'[1]AdO CRR'!Q:Q,"ANO"),""))</f>
        <v/>
      </c>
      <c r="Q95" s="71">
        <f>IF(COUNTIFS('[1]AdO CRR'!D:D,'Stav administrace CLLD v IROP'!A95)=0,"",COUNTIFS('[1]AdO CRR'!D:D,'Stav administrace CLLD v IROP'!A95))</f>
        <v>7</v>
      </c>
      <c r="R95" s="71">
        <f>IF(COUNTIFS('[1]AdO CRR'!D:D,'Stav administrace CLLD v IROP'!A95,'[1]AdO CRR'!Q:Q,"ANO")=0,"",COUNTIFS('[1]AdO CRR'!D:D,'Stav administrace CLLD v IROP'!A95,'[1]AdO CRR'!Q:Q,"ANO"))</f>
        <v>7</v>
      </c>
      <c r="S95" s="65">
        <f>IF(IFERROR(GETPIVOTDATA("Registrační číslo projektu",[1]KHspoj909s!$A$3,"strategie MAS",A95,"Kód a název stavu2","PP30+")+GETPIVOTDATA("Registrační číslo projektu",[1]KHspoj909s!$A$3,"strategie MAS",A95,"Kód a název stavu2","PP27+")+GETPIVOTDATA("Registrační číslo projektu",[1]KHspoj909s!$A$3,"strategie MAS",A95,"Kód a název stavu2","PP41+"),"")=0,"",IFERROR(GETPIVOTDATA("Registrační číslo projektu",[1]KHspoj909s!$A$3,"strategie MAS",A95,"Kód a název stavu2","PP30+")+GETPIVOTDATA("Registrační číslo projektu",[1]KHspoj909s!$A$3,"strategie MAS",A95,"Kód a název stavu2","PP27+")+GETPIVOTDATA("Registrační číslo projektu",[1]KHspoj909s!$A$3,"strategie MAS",A95,"Kód a název stavu2","PP41+"),""))</f>
        <v>6</v>
      </c>
      <c r="T95" s="65">
        <f>IF(IFERROR(GETPIVOTDATA("Registrační číslo projektu",[1]KHspoj909s!$A$3,"strategie MAS",A95,"Kód a název stavu2","PP30+")+GETPIVOTDATA("Registrační číslo projektu",[1]KHspoj909s!$A$3,"strategie MAS",A95,"Kód a název stavu2","PP41+"),"")=0,"",IFERROR(GETPIVOTDATA("Registrační číslo projektu",[1]KHspoj909s!$A$3,"strategie MAS",A95,"Kód a název stavu2","PP30+")+GETPIVOTDATA("Registrační číslo projektu",[1]KHspoj909s!$A$3,"strategie MAS",A95,"Kód a název stavu2","PP41+"),""))</f>
        <v>3</v>
      </c>
      <c r="U95" s="65">
        <f>IF(IFERROR(GETPIVOTDATA("Registrační číslo projektu",[1]KHspoj909s!$A$3,"strategie MAS",A95,"Kód a název stavu2","PP41+"),"")=0,"",IFERROR(GETPIVOTDATA("Registrační číslo projektu",[1]KHspoj909s!$A$3,"strategie MAS",A95,"Kód a název stavu2","PP41+"),""))</f>
        <v>1</v>
      </c>
      <c r="V95" s="68">
        <f>IFERROR(VLOOKUP(A95,[1]M975!$A$5:$B$184,2,0),0)/1000</f>
        <v>475</v>
      </c>
    </row>
    <row r="96" spans="1:22" x14ac:dyDescent="0.25">
      <c r="A96" s="61" t="s">
        <v>224</v>
      </c>
      <c r="B96" s="62" t="s">
        <v>225</v>
      </c>
      <c r="C96" s="63" t="s">
        <v>34</v>
      </c>
      <c r="D96" s="64" t="s">
        <v>35</v>
      </c>
      <c r="E96" s="64" t="s">
        <v>35</v>
      </c>
      <c r="F96" s="73" t="s">
        <v>35</v>
      </c>
      <c r="G96" s="65">
        <f>IF(SUM(COUNTIFS([1]!HH902HH[číslo IN],'Stav administrace CLLD v IROP'!A96,[1]!HH902HH[[Kód stavu výzvy ]],{"S42";"S5";"S6";"S7";"S8";"S9"}))=0,"",SUM(COUNTIFS([1]!HH902HH[číslo IN],'Stav administrace CLLD v IROP'!A96,[1]!HH902HH[[Kód stavu výzvy ]],{"S42";"S5";"S6";"S7";"S8";"S9"})))</f>
        <v>6</v>
      </c>
      <c r="H96" s="65">
        <f>IF(SUM(COUNTIFS([1]!HH902HH[číslo IN],'Stav administrace CLLD v IROP'!A96,[1]!HH902HH[[Kód stavu výzvy ]],{"S8";"S9"}))=0,"",SUM(COUNTIFS([1]!HH902HH[číslo IN],'Stav administrace CLLD v IROP'!A96,[1]!HH902HH[[Kód stavu výzvy ]],{"S8";"S9"})))</f>
        <v>6</v>
      </c>
      <c r="I96" s="57" t="str">
        <f>IF(IF(IFERROR(VLOOKUP(CONCATENATE($A96,"-",I$6,"-1-0"),'[1]KTAdO CRR'!$A$4:$D$1000,4,0),"")="",IFERROR(VLOOKUP(CONCATENATE($A96,"-",I$6),[1]!Data[[#All],[MASkod]:[Stav KL (se zjištěním/ bez zjištění)]],11,0),""),"zahájeno")=0,"",IF(IFERROR(VLOOKUP(CONCATENATE($A96,"-",I$6,"-1-0"),'[1]KTAdO CRR'!$A$4:$D$1000,4,0),"")="",IFERROR(VLOOKUP(CONCATENATE($A96,"-",I$6),[1]!Data[[#All],[MASkod]:[Stav KL (se zjištěním/ bez zjištění)]],11,0),""),"zahájeno"))</f>
        <v>bez zjištění</v>
      </c>
      <c r="J96" s="58">
        <f>IF(I96="zahájeno",IFERROR(VLOOKUP(CONCATENATE($A96,"-",I$6,"-1-0"),'[1]KTAdO CRR'!$A$4:$D$1000,4,0),""),IF(I96="","",IFERROR(VLOOKUP(CONCATENATE($A96,"-",I$6),[1]!Data[[#All],[MASkod]:[Stav KL (se zjištěním/ bez zjištění)]],4,0),"")))</f>
        <v>2</v>
      </c>
      <c r="K96" s="66" t="str">
        <f>IF(I96="","",IF(IFERROR(VLOOKUP(CONCATENATE($A96,"-",I$6),[1]!Data[[#All],[MASkod]:[JMPRO]],26,0),"")=0,"ANO",IFERROR(UPPER(LEFT(VLOOKUP(CONCATENATE($A96,"-",I$6),[1]!Data[[#All],[MASkod]:[JMPRO]],26,0),3)),"")))</f>
        <v>ANO</v>
      </c>
      <c r="L96" s="57" t="str">
        <f>IF(IF(IFERROR(VLOOKUP(CONCATENATE($A96,"-",L$6,"-1-0"),'[1]KTAdO CRR'!$A$4:$D$1000,4,0),"")="",IFERROR(VLOOKUP(CONCATENATE($A96,"-",L$6),[1]!Data[[#All],[MASkod]:[Stav KL (se zjištěním/ bez zjištění)]],11,0),""),"zahájeno")=0,"zahájheno",IF(IFERROR(VLOOKUP(CONCATENATE($A96,"-",L$6,"-1-0"),'[1]KTAdO CRR'!$A$4:$D$1000,4,0),"")="",IFERROR(VLOOKUP(CONCATENATE($A96,"-",L$6),[1]!Data[[#All],[MASkod]:[Stav KL (se zjištěním/ bez zjištění)]],11,0),""),"zahájeno"))</f>
        <v/>
      </c>
      <c r="M96" s="58" t="str">
        <f>IF(L96="zahájeno",IFERROR(VLOOKUP(CONCATENATE($A96,"-",L$6,"-1-0"),'[1]KTAdO CRR'!$A$4:$D$1000,4,0),""),IF(L96="","",IFERROR(VLOOKUP(CONCATENATE($A96,"-",L$6),[1]!Data[[#All],[MASkod]:[Stav KL (se zjištěním/ bez zjištění)]],4,0),"")))</f>
        <v/>
      </c>
      <c r="N96" s="66" t="str">
        <f>IF(L96="","",IF(IFERROR(VLOOKUP(CONCATENATE($A96,"-",L$6),[1]!Data[[#All],[MASkod]:[JMPRO]],26,0),"")=0,"ANO",IFERROR(UPPER(LEFT(VLOOKUP(CONCATENATE($A96,"-",L$6),[1]!Data[[#All],[MASkod]:[JMPRO]],26,0),3)),"")))</f>
        <v/>
      </c>
      <c r="O96" s="67" t="str">
        <f>IF(AND(I96="zásadní zjištění",K96="NE"),COUNTIFS('[1]AdO CRR'!D:D,'Stav administrace CLLD v IROP'!A96,'[1]AdO CRR'!A:A,'Stav administrace CLLD v IROP'!J96),IF(AND(L96="zásadní zjištění",N96="NE"),COUNTIFS('[1]AdO CRR'!D:D,'Stav administrace CLLD v IROP'!A96,'[1]AdO CRR'!A:A,'Stav administrace CLLD v IROP'!M96),""))</f>
        <v/>
      </c>
      <c r="P96" s="67" t="str">
        <f>IF(AND(I96="zásadní zjištění",K96="NE"),COUNTIFS('[1]AdO CRR'!D:D,'Stav administrace CLLD v IROP'!A96,'[1]AdO CRR'!A:A,'Stav administrace CLLD v IROP'!J96,'[1]AdO CRR'!Q:Q,"ANO"),IF(AND(L96="zásadní zjištění",N96="NE"),COUNTIFS('[1]AdO CRR'!D:D,'Stav administrace CLLD v IROP'!A96,'[1]AdO CRR'!A:A,'Stav administrace CLLD v IROP'!M96,'[1]AdO CRR'!Q:Q,"ANO"),""))</f>
        <v/>
      </c>
      <c r="Q96" s="71">
        <f>IF(COUNTIFS('[1]AdO CRR'!D:D,'Stav administrace CLLD v IROP'!A96)=0,"",COUNTIFS('[1]AdO CRR'!D:D,'Stav administrace CLLD v IROP'!A96))</f>
        <v>2</v>
      </c>
      <c r="R96" s="71">
        <f>IF(COUNTIFS('[1]AdO CRR'!D:D,'Stav administrace CLLD v IROP'!A96,'[1]AdO CRR'!Q:Q,"ANO")=0,"",COUNTIFS('[1]AdO CRR'!D:D,'Stav administrace CLLD v IROP'!A96,'[1]AdO CRR'!Q:Q,"ANO"))</f>
        <v>2</v>
      </c>
      <c r="S96" s="65">
        <f>IF(IFERROR(GETPIVOTDATA("Registrační číslo projektu",[1]KHspoj909s!$A$3,"strategie MAS",A96,"Kód a název stavu2","PP30+")+GETPIVOTDATA("Registrační číslo projektu",[1]KHspoj909s!$A$3,"strategie MAS",A96,"Kód a název stavu2","PP27+")+GETPIVOTDATA("Registrační číslo projektu",[1]KHspoj909s!$A$3,"strategie MAS",A96,"Kód a název stavu2","PP41+"),"")=0,"",IFERROR(GETPIVOTDATA("Registrační číslo projektu",[1]KHspoj909s!$A$3,"strategie MAS",A96,"Kód a název stavu2","PP30+")+GETPIVOTDATA("Registrační číslo projektu",[1]KHspoj909s!$A$3,"strategie MAS",A96,"Kód a název stavu2","PP27+")+GETPIVOTDATA("Registrační číslo projektu",[1]KHspoj909s!$A$3,"strategie MAS",A96,"Kód a název stavu2","PP41+"),""))</f>
        <v>2</v>
      </c>
      <c r="T96" s="65">
        <f>IF(IFERROR(GETPIVOTDATA("Registrační číslo projektu",[1]KHspoj909s!$A$3,"strategie MAS",A96,"Kód a název stavu2","PP30+")+GETPIVOTDATA("Registrační číslo projektu",[1]KHspoj909s!$A$3,"strategie MAS",A96,"Kód a název stavu2","PP41+"),"")=0,"",IFERROR(GETPIVOTDATA("Registrační číslo projektu",[1]KHspoj909s!$A$3,"strategie MAS",A96,"Kód a název stavu2","PP30+")+GETPIVOTDATA("Registrační číslo projektu",[1]KHspoj909s!$A$3,"strategie MAS",A96,"Kód a název stavu2","PP41+"),""))</f>
        <v>2</v>
      </c>
      <c r="U96" s="65" t="str">
        <f>IF(IFERROR(GETPIVOTDATA("Registrační číslo projektu",[1]KHspoj909s!$A$3,"strategie MAS",A96,"Kód a název stavu2","PP41+"),"")=0,"",IFERROR(GETPIVOTDATA("Registrační číslo projektu",[1]KHspoj909s!$A$3,"strategie MAS",A96,"Kód a název stavu2","PP41+"),""))</f>
        <v/>
      </c>
      <c r="V96" s="68">
        <f>IFERROR(VLOOKUP(A96,[1]M975!$A$5:$B$184,2,0),0)/1000</f>
        <v>0</v>
      </c>
    </row>
    <row r="97" spans="1:22" x14ac:dyDescent="0.25">
      <c r="A97" s="61" t="s">
        <v>226</v>
      </c>
      <c r="B97" s="62" t="s">
        <v>227</v>
      </c>
      <c r="C97" s="63" t="s">
        <v>74</v>
      </c>
      <c r="D97" s="64" t="s">
        <v>35</v>
      </c>
      <c r="E97" s="64" t="s">
        <v>35</v>
      </c>
      <c r="F97" s="73" t="s">
        <v>35</v>
      </c>
      <c r="G97" s="65">
        <f>IF(SUM(COUNTIFS([1]!HH902HH[číslo IN],'Stav administrace CLLD v IROP'!A97,[1]!HH902HH[[Kód stavu výzvy ]],{"S42";"S5";"S6";"S7";"S8";"S9"}))=0,"",SUM(COUNTIFS([1]!HH902HH[číslo IN],'Stav administrace CLLD v IROP'!A97,[1]!HH902HH[[Kód stavu výzvy ]],{"S42";"S5";"S6";"S7";"S8";"S9"})))</f>
        <v>6</v>
      </c>
      <c r="H97" s="65">
        <f>IF(SUM(COUNTIFS([1]!HH902HH[číslo IN],'Stav administrace CLLD v IROP'!A97,[1]!HH902HH[[Kód stavu výzvy ]],{"S8";"S9"}))=0,"",SUM(COUNTIFS([1]!HH902HH[číslo IN],'Stav administrace CLLD v IROP'!A97,[1]!HH902HH[[Kód stavu výzvy ]],{"S8";"S9"})))</f>
        <v>6</v>
      </c>
      <c r="I97" s="57" t="str">
        <f>IF(IF(IFERROR(VLOOKUP(CONCATENATE($A97,"-",I$6,"-1-0"),'[1]KTAdO CRR'!$A$4:$D$1000,4,0),"")="",IFERROR(VLOOKUP(CONCATENATE($A97,"-",I$6),[1]!Data[[#All],[MASkod]:[Stav KL (se zjištěním/ bez zjištění)]],11,0),""),"zahájeno")=0,"",IF(IFERROR(VLOOKUP(CONCATENATE($A97,"-",I$6,"-1-0"),'[1]KTAdO CRR'!$A$4:$D$1000,4,0),"")="",IFERROR(VLOOKUP(CONCATENATE($A97,"-",I$6),[1]!Data[[#All],[MASkod]:[Stav KL (se zjištěním/ bez zjištění)]],11,0),""),"zahájeno"))</f>
        <v/>
      </c>
      <c r="J97" s="58" t="str">
        <f>IF(I97="zahájeno",IFERROR(VLOOKUP(CONCATENATE($A97,"-",I$6,"-1-0"),'[1]KTAdO CRR'!$A$4:$D$1000,4,0),""),IF(I97="","",IFERROR(VLOOKUP(CONCATENATE($A97,"-",I$6),[1]!Data[[#All],[MASkod]:[Stav KL (se zjištěním/ bez zjištění)]],4,0),"")))</f>
        <v/>
      </c>
      <c r="K97" s="66" t="str">
        <f>IF(I97="","",IF(IFERROR(VLOOKUP(CONCATENATE($A97,"-",I$6),[1]!Data[[#All],[MASkod]:[JMPRO]],26,0),"")=0,"ANO",IFERROR(UPPER(LEFT(VLOOKUP(CONCATENATE($A97,"-",I$6),[1]!Data[[#All],[MASkod]:[JMPRO]],26,0),3)),"")))</f>
        <v/>
      </c>
      <c r="L97" s="57" t="str">
        <f>IF(IF(IFERROR(VLOOKUP(CONCATENATE($A97,"-",L$6,"-1-0"),'[1]KTAdO CRR'!$A$4:$D$1000,4,0),"")="",IFERROR(VLOOKUP(CONCATENATE($A97,"-",L$6),[1]!Data[[#All],[MASkod]:[Stav KL (se zjištěním/ bez zjištění)]],11,0),""),"zahájeno")=0,"zahájheno",IF(IFERROR(VLOOKUP(CONCATENATE($A97,"-",L$6,"-1-0"),'[1]KTAdO CRR'!$A$4:$D$1000,4,0),"")="",IFERROR(VLOOKUP(CONCATENATE($A97,"-",L$6),[1]!Data[[#All],[MASkod]:[Stav KL (se zjištěním/ bez zjištění)]],11,0),""),"zahájeno"))</f>
        <v/>
      </c>
      <c r="M97" s="58" t="str">
        <f>IF(L97="zahájeno",IFERROR(VLOOKUP(CONCATENATE($A97,"-",L$6,"-1-0"),'[1]KTAdO CRR'!$A$4:$D$1000,4,0),""),IF(L97="","",IFERROR(VLOOKUP(CONCATENATE($A97,"-",L$6),[1]!Data[[#All],[MASkod]:[Stav KL (se zjištěním/ bez zjištění)]],4,0),"")))</f>
        <v/>
      </c>
      <c r="N97" s="66" t="str">
        <f>IF(L97="","",IF(IFERROR(VLOOKUP(CONCATENATE($A97,"-",L$6),[1]!Data[[#All],[MASkod]:[JMPRO]],26,0),"")=0,"ANO",IFERROR(UPPER(LEFT(VLOOKUP(CONCATENATE($A97,"-",L$6),[1]!Data[[#All],[MASkod]:[JMPRO]],26,0),3)),"")))</f>
        <v/>
      </c>
      <c r="O97" s="67" t="str">
        <f>IF(AND(I97="zásadní zjištění",K97="NE"),COUNTIFS('[1]AdO CRR'!D:D,'Stav administrace CLLD v IROP'!A97,'[1]AdO CRR'!A:A,'Stav administrace CLLD v IROP'!J97),IF(AND(L97="zásadní zjištění",N97="NE"),COUNTIFS('[1]AdO CRR'!D:D,'Stav administrace CLLD v IROP'!A97,'[1]AdO CRR'!A:A,'Stav administrace CLLD v IROP'!M97),""))</f>
        <v/>
      </c>
      <c r="P97" s="67" t="str">
        <f>IF(AND(I97="zásadní zjištění",K97="NE"),COUNTIFS('[1]AdO CRR'!D:D,'Stav administrace CLLD v IROP'!A97,'[1]AdO CRR'!A:A,'Stav administrace CLLD v IROP'!J97,'[1]AdO CRR'!Q:Q,"ANO"),IF(AND(L97="zásadní zjištění",N97="NE"),COUNTIFS('[1]AdO CRR'!D:D,'Stav administrace CLLD v IROP'!A97,'[1]AdO CRR'!A:A,'Stav administrace CLLD v IROP'!M97,'[1]AdO CRR'!Q:Q,"ANO"),""))</f>
        <v/>
      </c>
      <c r="Q97" s="71">
        <f>IF(COUNTIFS('[1]AdO CRR'!D:D,'Stav administrace CLLD v IROP'!A97)=0,"",COUNTIFS('[1]AdO CRR'!D:D,'Stav administrace CLLD v IROP'!A97))</f>
        <v>10</v>
      </c>
      <c r="R97" s="71" t="str">
        <f>IF(COUNTIFS('[1]AdO CRR'!D:D,'Stav administrace CLLD v IROP'!A97,'[1]AdO CRR'!Q:Q,"ANO")=0,"",COUNTIFS('[1]AdO CRR'!D:D,'Stav administrace CLLD v IROP'!A97,'[1]AdO CRR'!Q:Q,"ANO"))</f>
        <v/>
      </c>
      <c r="S97" s="65" t="str">
        <f>IF(IFERROR(GETPIVOTDATA("Registrační číslo projektu",[1]KHspoj909s!$A$3,"strategie MAS",A97,"Kód a název stavu2","PP30+")+GETPIVOTDATA("Registrační číslo projektu",[1]KHspoj909s!$A$3,"strategie MAS",A97,"Kód a název stavu2","PP27+")+GETPIVOTDATA("Registrační číslo projektu",[1]KHspoj909s!$A$3,"strategie MAS",A97,"Kód a název stavu2","PP41+"),"")=0,"",IFERROR(GETPIVOTDATA("Registrační číslo projektu",[1]KHspoj909s!$A$3,"strategie MAS",A97,"Kód a název stavu2","PP30+")+GETPIVOTDATA("Registrační číslo projektu",[1]KHspoj909s!$A$3,"strategie MAS",A97,"Kód a název stavu2","PP27+")+GETPIVOTDATA("Registrační číslo projektu",[1]KHspoj909s!$A$3,"strategie MAS",A97,"Kód a název stavu2","PP41+"),""))</f>
        <v/>
      </c>
      <c r="T97" s="65" t="str">
        <f>IF(IFERROR(GETPIVOTDATA("Registrační číslo projektu",[1]KHspoj909s!$A$3,"strategie MAS",A97,"Kód a název stavu2","PP30+")+GETPIVOTDATA("Registrační číslo projektu",[1]KHspoj909s!$A$3,"strategie MAS",A97,"Kód a název stavu2","PP41+"),"")=0,"",IFERROR(GETPIVOTDATA("Registrační číslo projektu",[1]KHspoj909s!$A$3,"strategie MAS",A97,"Kód a název stavu2","PP30+")+GETPIVOTDATA("Registrační číslo projektu",[1]KHspoj909s!$A$3,"strategie MAS",A97,"Kód a název stavu2","PP41+"),""))</f>
        <v/>
      </c>
      <c r="U97" s="65" t="str">
        <f>IF(IFERROR(GETPIVOTDATA("Registrační číslo projektu",[1]KHspoj909s!$A$3,"strategie MAS",A97,"Kód a název stavu2","PP41+"),"")=0,"",IFERROR(GETPIVOTDATA("Registrační číslo projektu",[1]KHspoj909s!$A$3,"strategie MAS",A97,"Kód a název stavu2","PP41+"),""))</f>
        <v/>
      </c>
      <c r="V97" s="68">
        <f>IFERROR(VLOOKUP(A97,[1]M975!$A$5:$B$184,2,0),0)/1000</f>
        <v>0</v>
      </c>
    </row>
    <row r="98" spans="1:22" x14ac:dyDescent="0.25">
      <c r="A98" s="61" t="s">
        <v>228</v>
      </c>
      <c r="B98" s="62" t="s">
        <v>229</v>
      </c>
      <c r="C98" s="63" t="s">
        <v>51</v>
      </c>
      <c r="D98" s="64" t="s">
        <v>35</v>
      </c>
      <c r="E98" s="64" t="s">
        <v>35</v>
      </c>
      <c r="F98" s="73" t="s">
        <v>35</v>
      </c>
      <c r="G98" s="65">
        <f>IF(SUM(COUNTIFS([1]!HH902HH[číslo IN],'Stav administrace CLLD v IROP'!A98,[1]!HH902HH[[Kód stavu výzvy ]],{"S42";"S5";"S6";"S7";"S8";"S9"}))=0,"",SUM(COUNTIFS([1]!HH902HH[číslo IN],'Stav administrace CLLD v IROP'!A98,[1]!HH902HH[[Kód stavu výzvy ]],{"S42";"S5";"S6";"S7";"S8";"S9"})))</f>
        <v>11</v>
      </c>
      <c r="H98" s="65">
        <f>IF(SUM(COUNTIFS([1]!HH902HH[číslo IN],'Stav administrace CLLD v IROP'!A98,[1]!HH902HH[[Kód stavu výzvy ]],{"S8";"S9"}))=0,"",SUM(COUNTIFS([1]!HH902HH[číslo IN],'Stav administrace CLLD v IROP'!A98,[1]!HH902HH[[Kód stavu výzvy ]],{"S8";"S9"})))</f>
        <v>10</v>
      </c>
      <c r="I98" s="57" t="str">
        <f>IF(IF(IFERROR(VLOOKUP(CONCATENATE($A98,"-",I$6,"-1-0"),'[1]KTAdO CRR'!$A$4:$D$1000,4,0),"")="",IFERROR(VLOOKUP(CONCATENATE($A98,"-",I$6),[1]!Data[[#All],[MASkod]:[Stav KL (se zjištěním/ bez zjištění)]],11,0),""),"zahájeno")=0,"",IF(IFERROR(VLOOKUP(CONCATENATE($A98,"-",I$6,"-1-0"),'[1]KTAdO CRR'!$A$4:$D$1000,4,0),"")="",IFERROR(VLOOKUP(CONCATENATE($A98,"-",I$6),[1]!Data[[#All],[MASkod]:[Stav KL (se zjištěním/ bez zjištění)]],11,0),""),"zahájeno"))</f>
        <v/>
      </c>
      <c r="J98" s="58" t="str">
        <f>IF(I98="zahájeno",IFERROR(VLOOKUP(CONCATENATE($A98,"-",I$6,"-1-0"),'[1]KTAdO CRR'!$A$4:$D$1000,4,0),""),IF(I98="","",IFERROR(VLOOKUP(CONCATENATE($A98,"-",I$6),[1]!Data[[#All],[MASkod]:[Stav KL (se zjištěním/ bez zjištění)]],4,0),"")))</f>
        <v/>
      </c>
      <c r="K98" s="66" t="str">
        <f>IF(I98="","",IF(IFERROR(VLOOKUP(CONCATENATE($A98,"-",I$6),[1]!Data[[#All],[MASkod]:[JMPRO]],26,0),"")=0,"ANO",IFERROR(UPPER(LEFT(VLOOKUP(CONCATENATE($A98,"-",I$6),[1]!Data[[#All],[MASkod]:[JMPRO]],26,0),3)),"")))</f>
        <v/>
      </c>
      <c r="L98" s="57" t="str">
        <f>IF(IF(IFERROR(VLOOKUP(CONCATENATE($A98,"-",L$6,"-1-0"),'[1]KTAdO CRR'!$A$4:$D$1000,4,0),"")="",IFERROR(VLOOKUP(CONCATENATE($A98,"-",L$6),[1]!Data[[#All],[MASkod]:[Stav KL (se zjištěním/ bez zjištění)]],11,0),""),"zahájeno")=0,"zahájheno",IF(IFERROR(VLOOKUP(CONCATENATE($A98,"-",L$6,"-1-0"),'[1]KTAdO CRR'!$A$4:$D$1000,4,0),"")="",IFERROR(VLOOKUP(CONCATENATE($A98,"-",L$6),[1]!Data[[#All],[MASkod]:[Stav KL (se zjištěním/ bez zjištění)]],11,0),""),"zahájeno"))</f>
        <v/>
      </c>
      <c r="M98" s="58" t="str">
        <f>IF(L98="zahájeno",IFERROR(VLOOKUP(CONCATENATE($A98,"-",L$6,"-1-0"),'[1]KTAdO CRR'!$A$4:$D$1000,4,0),""),IF(L98="","",IFERROR(VLOOKUP(CONCATENATE($A98,"-",L$6),[1]!Data[[#All],[MASkod]:[Stav KL (se zjištěním/ bez zjištění)]],4,0),"")))</f>
        <v/>
      </c>
      <c r="N98" s="66" t="str">
        <f>IF(L98="","",IF(IFERROR(VLOOKUP(CONCATENATE($A98,"-",L$6),[1]!Data[[#All],[MASkod]:[JMPRO]],26,0),"")=0,"ANO",IFERROR(UPPER(LEFT(VLOOKUP(CONCATENATE($A98,"-",L$6),[1]!Data[[#All],[MASkod]:[JMPRO]],26,0),3)),"")))</f>
        <v/>
      </c>
      <c r="O98" s="67" t="str">
        <f>IF(AND(I98="zásadní zjištění",K98="NE"),COUNTIFS('[1]AdO CRR'!D:D,'Stav administrace CLLD v IROP'!A98,'[1]AdO CRR'!A:A,'Stav administrace CLLD v IROP'!J98),IF(AND(L98="zásadní zjištění",N98="NE"),COUNTIFS('[1]AdO CRR'!D:D,'Stav administrace CLLD v IROP'!A98,'[1]AdO CRR'!A:A,'Stav administrace CLLD v IROP'!M98),""))</f>
        <v/>
      </c>
      <c r="P98" s="67" t="str">
        <f>IF(AND(I98="zásadní zjištění",K98="NE"),COUNTIFS('[1]AdO CRR'!D:D,'Stav administrace CLLD v IROP'!A98,'[1]AdO CRR'!A:A,'Stav administrace CLLD v IROP'!J98,'[1]AdO CRR'!Q:Q,"ANO"),IF(AND(L98="zásadní zjištění",N98="NE"),COUNTIFS('[1]AdO CRR'!D:D,'Stav administrace CLLD v IROP'!A98,'[1]AdO CRR'!A:A,'Stav administrace CLLD v IROP'!M98,'[1]AdO CRR'!Q:Q,"ANO"),""))</f>
        <v/>
      </c>
      <c r="Q98" s="71">
        <f>IF(COUNTIFS('[1]AdO CRR'!D:D,'Stav administrace CLLD v IROP'!A98)=0,"",COUNTIFS('[1]AdO CRR'!D:D,'Stav administrace CLLD v IROP'!A98))</f>
        <v>14</v>
      </c>
      <c r="R98" s="71">
        <f>IF(COUNTIFS('[1]AdO CRR'!D:D,'Stav administrace CLLD v IROP'!A98,'[1]AdO CRR'!Q:Q,"ANO")=0,"",COUNTIFS('[1]AdO CRR'!D:D,'Stav administrace CLLD v IROP'!A98,'[1]AdO CRR'!Q:Q,"ANO"))</f>
        <v>8</v>
      </c>
      <c r="S98" s="65">
        <f>IF(IFERROR(GETPIVOTDATA("Registrační číslo projektu",[1]KHspoj909s!$A$3,"strategie MAS",A98,"Kód a název stavu2","PP30+")+GETPIVOTDATA("Registrační číslo projektu",[1]KHspoj909s!$A$3,"strategie MAS",A98,"Kód a název stavu2","PP27+")+GETPIVOTDATA("Registrační číslo projektu",[1]KHspoj909s!$A$3,"strategie MAS",A98,"Kód a název stavu2","PP41+"),"")=0,"",IFERROR(GETPIVOTDATA("Registrační číslo projektu",[1]KHspoj909s!$A$3,"strategie MAS",A98,"Kód a název stavu2","PP30+")+GETPIVOTDATA("Registrační číslo projektu",[1]KHspoj909s!$A$3,"strategie MAS",A98,"Kód a název stavu2","PP27+")+GETPIVOTDATA("Registrační číslo projektu",[1]KHspoj909s!$A$3,"strategie MAS",A98,"Kód a název stavu2","PP41+"),""))</f>
        <v>6</v>
      </c>
      <c r="T98" s="65">
        <f>IF(IFERROR(GETPIVOTDATA("Registrační číslo projektu",[1]KHspoj909s!$A$3,"strategie MAS",A98,"Kód a název stavu2","PP30+")+GETPIVOTDATA("Registrační číslo projektu",[1]KHspoj909s!$A$3,"strategie MAS",A98,"Kód a název stavu2","PP41+"),"")=0,"",IFERROR(GETPIVOTDATA("Registrační číslo projektu",[1]KHspoj909s!$A$3,"strategie MAS",A98,"Kód a název stavu2","PP30+")+GETPIVOTDATA("Registrační číslo projektu",[1]KHspoj909s!$A$3,"strategie MAS",A98,"Kód a název stavu2","PP41+"),""))</f>
        <v>6</v>
      </c>
      <c r="U98" s="65">
        <f>IF(IFERROR(GETPIVOTDATA("Registrační číslo projektu",[1]KHspoj909s!$A$3,"strategie MAS",A98,"Kód a název stavu2","PP41+"),"")=0,"",IFERROR(GETPIVOTDATA("Registrační číslo projektu",[1]KHspoj909s!$A$3,"strategie MAS",A98,"Kód a název stavu2","PP41+"),""))</f>
        <v>4</v>
      </c>
      <c r="V98" s="68">
        <f>IFERROR(VLOOKUP(A98,[1]M975!$A$5:$B$184,2,0),0)/1000</f>
        <v>18108.278610000001</v>
      </c>
    </row>
    <row r="99" spans="1:22" x14ac:dyDescent="0.25">
      <c r="A99" s="61" t="s">
        <v>230</v>
      </c>
      <c r="B99" s="62" t="s">
        <v>231</v>
      </c>
      <c r="C99" s="63" t="s">
        <v>63</v>
      </c>
      <c r="D99" s="64" t="s">
        <v>35</v>
      </c>
      <c r="E99" s="64" t="s">
        <v>35</v>
      </c>
      <c r="F99" s="73" t="s">
        <v>35</v>
      </c>
      <c r="G99" s="65">
        <f>IF(SUM(COUNTIFS([1]!HH902HH[číslo IN],'Stav administrace CLLD v IROP'!A99,[1]!HH902HH[[Kód stavu výzvy ]],{"S42";"S5";"S6";"S7";"S8";"S9"}))=0,"",SUM(COUNTIFS([1]!HH902HH[číslo IN],'Stav administrace CLLD v IROP'!A99,[1]!HH902HH[[Kód stavu výzvy ]],{"S42";"S5";"S6";"S7";"S8";"S9"})))</f>
        <v>8</v>
      </c>
      <c r="H99" s="65">
        <f>IF(SUM(COUNTIFS([1]!HH902HH[číslo IN],'Stav administrace CLLD v IROP'!A99,[1]!HH902HH[[Kód stavu výzvy ]],{"S8";"S9"}))=0,"",SUM(COUNTIFS([1]!HH902HH[číslo IN],'Stav administrace CLLD v IROP'!A99,[1]!HH902HH[[Kód stavu výzvy ]],{"S8";"S9"})))</f>
        <v>8</v>
      </c>
      <c r="I99" s="57" t="str">
        <f>IF(IF(IFERROR(VLOOKUP(CONCATENATE($A99,"-",I$6,"-1-0"),'[1]KTAdO CRR'!$A$4:$D$1000,4,0),"")="",IFERROR(VLOOKUP(CONCATENATE($A99,"-",I$6),[1]!Data[[#All],[MASkod]:[Stav KL (se zjištěním/ bez zjištění)]],11,0),""),"zahájeno")=0,"",IF(IFERROR(VLOOKUP(CONCATENATE($A99,"-",I$6,"-1-0"),'[1]KTAdO CRR'!$A$4:$D$1000,4,0),"")="",IFERROR(VLOOKUP(CONCATENATE($A99,"-",I$6),[1]!Data[[#All],[MASkod]:[Stav KL (se zjištěním/ bez zjištění)]],11,0),""),"zahájeno"))</f>
        <v>zásadní zjištění</v>
      </c>
      <c r="J99" s="58">
        <f>IF(I99="zahájeno",IFERROR(VLOOKUP(CONCATENATE($A99,"-",I$6,"-1-0"),'[1]KTAdO CRR'!$A$4:$D$1000,4,0),""),IF(I99="","",IFERROR(VLOOKUP(CONCATENATE($A99,"-",I$6),[1]!Data[[#All],[MASkod]:[Stav KL (se zjištěním/ bez zjištění)]],4,0),"")))</f>
        <v>3</v>
      </c>
      <c r="K99" s="66" t="str">
        <f>IF(I99="","",IF(IFERROR(VLOOKUP(CONCATENATE($A99,"-",I$6),[1]!Data[[#All],[MASkod]:[JMPRO]],26,0),"")=0,"ANO",IFERROR(UPPER(LEFT(VLOOKUP(CONCATENATE($A99,"-",I$6),[1]!Data[[#All],[MASkod]:[JMPRO]],26,0),3)),"")))</f>
        <v>ANO</v>
      </c>
      <c r="L99" s="57" t="str">
        <f>IF(IF(IFERROR(VLOOKUP(CONCATENATE($A99,"-",L$6,"-1-0"),'[1]KTAdO CRR'!$A$4:$D$1000,4,0),"")="",IFERROR(VLOOKUP(CONCATENATE($A99,"-",L$6),[1]!Data[[#All],[MASkod]:[Stav KL (se zjištěním/ bez zjištění)]],11,0),""),"zahájeno")=0,"zahájheno",IF(IFERROR(VLOOKUP(CONCATENATE($A99,"-",L$6,"-1-0"),'[1]KTAdO CRR'!$A$4:$D$1000,4,0),"")="",IFERROR(VLOOKUP(CONCATENATE($A99,"-",L$6),[1]!Data[[#All],[MASkod]:[Stav KL (se zjištěním/ bez zjištění)]],11,0),""),"zahájeno"))</f>
        <v/>
      </c>
      <c r="M99" s="58" t="str">
        <f>IF(L99="zahájeno",IFERROR(VLOOKUP(CONCATENATE($A99,"-",L$6,"-1-0"),'[1]KTAdO CRR'!$A$4:$D$1000,4,0),""),IF(L99="","",IFERROR(VLOOKUP(CONCATENATE($A99,"-",L$6),[1]!Data[[#All],[MASkod]:[Stav KL (se zjištěním/ bez zjištění)]],4,0),"")))</f>
        <v/>
      </c>
      <c r="N99" s="66" t="str">
        <f>IF(L99="","",IF(IFERROR(VLOOKUP(CONCATENATE($A99,"-",L$6),[1]!Data[[#All],[MASkod]:[JMPRO]],26,0),"")=0,"ANO",IFERROR(UPPER(LEFT(VLOOKUP(CONCATENATE($A99,"-",L$6),[1]!Data[[#All],[MASkod]:[JMPRO]],26,0),3)),"")))</f>
        <v/>
      </c>
      <c r="O99" s="67" t="str">
        <f>IF(AND(I99="zásadní zjištění",K99="NE"),COUNTIFS('[1]AdO CRR'!D:D,'Stav administrace CLLD v IROP'!A99,'[1]AdO CRR'!A:A,'Stav administrace CLLD v IROP'!J99),IF(AND(L99="zásadní zjištění",N99="NE"),COUNTIFS('[1]AdO CRR'!D:D,'Stav administrace CLLD v IROP'!A99,'[1]AdO CRR'!A:A,'Stav administrace CLLD v IROP'!M99),""))</f>
        <v/>
      </c>
      <c r="P99" s="67" t="str">
        <f>IF(AND(I99="zásadní zjištění",K99="NE"),COUNTIFS('[1]AdO CRR'!D:D,'Stav administrace CLLD v IROP'!A99,'[1]AdO CRR'!A:A,'Stav administrace CLLD v IROP'!J99,'[1]AdO CRR'!Q:Q,"ANO"),IF(AND(L99="zásadní zjištění",N99="NE"),COUNTIFS('[1]AdO CRR'!D:D,'Stav administrace CLLD v IROP'!A99,'[1]AdO CRR'!A:A,'Stav administrace CLLD v IROP'!M99,'[1]AdO CRR'!Q:Q,"ANO"),""))</f>
        <v/>
      </c>
      <c r="Q99" s="71">
        <f>IF(COUNTIFS('[1]AdO CRR'!D:D,'Stav administrace CLLD v IROP'!A99)=0,"",COUNTIFS('[1]AdO CRR'!D:D,'Stav administrace CLLD v IROP'!A99))</f>
        <v>12</v>
      </c>
      <c r="R99" s="71">
        <f>IF(COUNTIFS('[1]AdO CRR'!D:D,'Stav administrace CLLD v IROP'!A99,'[1]AdO CRR'!Q:Q,"ANO")=0,"",COUNTIFS('[1]AdO CRR'!D:D,'Stav administrace CLLD v IROP'!A99,'[1]AdO CRR'!Q:Q,"ANO"))</f>
        <v>10</v>
      </c>
      <c r="S99" s="65">
        <f>IF(IFERROR(GETPIVOTDATA("Registrační číslo projektu",[1]KHspoj909s!$A$3,"strategie MAS",A99,"Kód a název stavu2","PP30+")+GETPIVOTDATA("Registrační číslo projektu",[1]KHspoj909s!$A$3,"strategie MAS",A99,"Kód a název stavu2","PP27+")+GETPIVOTDATA("Registrační číslo projektu",[1]KHspoj909s!$A$3,"strategie MAS",A99,"Kód a název stavu2","PP41+"),"")=0,"",IFERROR(GETPIVOTDATA("Registrační číslo projektu",[1]KHspoj909s!$A$3,"strategie MAS",A99,"Kód a název stavu2","PP30+")+GETPIVOTDATA("Registrační číslo projektu",[1]KHspoj909s!$A$3,"strategie MAS",A99,"Kód a název stavu2","PP27+")+GETPIVOTDATA("Registrační číslo projektu",[1]KHspoj909s!$A$3,"strategie MAS",A99,"Kód a název stavu2","PP41+"),""))</f>
        <v>9</v>
      </c>
      <c r="T99" s="65">
        <f>IF(IFERROR(GETPIVOTDATA("Registrační číslo projektu",[1]KHspoj909s!$A$3,"strategie MAS",A99,"Kód a název stavu2","PP30+")+GETPIVOTDATA("Registrační číslo projektu",[1]KHspoj909s!$A$3,"strategie MAS",A99,"Kód a název stavu2","PP41+"),"")=0,"",IFERROR(GETPIVOTDATA("Registrační číslo projektu",[1]KHspoj909s!$A$3,"strategie MAS",A99,"Kód a název stavu2","PP30+")+GETPIVOTDATA("Registrační číslo projektu",[1]KHspoj909s!$A$3,"strategie MAS",A99,"Kód a název stavu2","PP41+"),""))</f>
        <v>9</v>
      </c>
      <c r="U99" s="65" t="str">
        <f>IF(IFERROR(GETPIVOTDATA("Registrační číslo projektu",[1]KHspoj909s!$A$3,"strategie MAS",A99,"Kód a název stavu2","PP41+"),"")=0,"",IFERROR(GETPIVOTDATA("Registrační číslo projektu",[1]KHspoj909s!$A$3,"strategie MAS",A99,"Kód a název stavu2","PP41+"),""))</f>
        <v/>
      </c>
      <c r="V99" s="68">
        <f>IFERROR(VLOOKUP(A99,[1]M975!$A$5:$B$184,2,0),0)/1000</f>
        <v>650.37</v>
      </c>
    </row>
    <row r="100" spans="1:22" x14ac:dyDescent="0.25">
      <c r="A100" s="61" t="s">
        <v>232</v>
      </c>
      <c r="B100" s="62" t="s">
        <v>233</v>
      </c>
      <c r="C100" s="63" t="s">
        <v>111</v>
      </c>
      <c r="D100" s="64" t="s">
        <v>35</v>
      </c>
      <c r="E100" s="64" t="s">
        <v>35</v>
      </c>
      <c r="F100" s="73" t="s">
        <v>35</v>
      </c>
      <c r="G100" s="65">
        <f>IF(SUM(COUNTIFS([1]!HH902HH[číslo IN],'Stav administrace CLLD v IROP'!A100,[1]!HH902HH[[Kód stavu výzvy ]],{"S42";"S5";"S6";"S7";"S8";"S9"}))=0,"",SUM(COUNTIFS([1]!HH902HH[číslo IN],'Stav administrace CLLD v IROP'!A100,[1]!HH902HH[[Kód stavu výzvy ]],{"S42";"S5";"S6";"S7";"S8";"S9"})))</f>
        <v>4</v>
      </c>
      <c r="H100" s="65">
        <f>IF(SUM(COUNTIFS([1]!HH902HH[číslo IN],'Stav administrace CLLD v IROP'!A100,[1]!HH902HH[[Kód stavu výzvy ]],{"S8";"S9"}))=0,"",SUM(COUNTIFS([1]!HH902HH[číslo IN],'Stav administrace CLLD v IROP'!A100,[1]!HH902HH[[Kód stavu výzvy ]],{"S8";"S9"})))</f>
        <v>3</v>
      </c>
      <c r="I100" s="57" t="str">
        <f>IF(IF(IFERROR(VLOOKUP(CONCATENATE($A100,"-",I$6,"-1-0"),'[1]KTAdO CRR'!$A$4:$D$1000,4,0),"")="",IFERROR(VLOOKUP(CONCATENATE($A100,"-",I$6),[1]!Data[[#All],[MASkod]:[Stav KL (se zjištěním/ bez zjištění)]],11,0),""),"zahájeno")=0,"",IF(IFERROR(VLOOKUP(CONCATENATE($A100,"-",I$6,"-1-0"),'[1]KTAdO CRR'!$A$4:$D$1000,4,0),"")="",IFERROR(VLOOKUP(CONCATENATE($A100,"-",I$6),[1]!Data[[#All],[MASkod]:[Stav KL (se zjištěním/ bez zjištění)]],11,0),""),"zahájeno"))</f>
        <v>zásadní zjištění</v>
      </c>
      <c r="J100" s="58">
        <f>IF(I100="zahájeno",IFERROR(VLOOKUP(CONCATENATE($A100,"-",I$6,"-1-0"),'[1]KTAdO CRR'!$A$4:$D$1000,4,0),""),IF(I100="","",IFERROR(VLOOKUP(CONCATENATE($A100,"-",I$6),[1]!Data[[#All],[MASkod]:[Stav KL (se zjištěním/ bez zjištění)]],4,0),"")))</f>
        <v>1</v>
      </c>
      <c r="K100" s="66" t="str">
        <f>IF(I100="","",IF(IFERROR(VLOOKUP(CONCATENATE($A100,"-",I$6),[1]!Data[[#All],[MASkod]:[JMPRO]],26,0),"")=0,"ANO",IFERROR(UPPER(LEFT(VLOOKUP(CONCATENATE($A100,"-",I$6),[1]!Data[[#All],[MASkod]:[JMPRO]],26,0),3)),"")))</f>
        <v>ANO</v>
      </c>
      <c r="L100" s="57" t="str">
        <f>IF(IF(IFERROR(VLOOKUP(CONCATENATE($A100,"-",L$6,"-1-0"),'[1]KTAdO CRR'!$A$4:$D$1000,4,0),"")="",IFERROR(VLOOKUP(CONCATENATE($A100,"-",L$6),[1]!Data[[#All],[MASkod]:[Stav KL (se zjištěním/ bez zjištění)]],11,0),""),"zahájeno")=0,"zahájheno",IF(IFERROR(VLOOKUP(CONCATENATE($A100,"-",L$6,"-1-0"),'[1]KTAdO CRR'!$A$4:$D$1000,4,0),"")="",IFERROR(VLOOKUP(CONCATENATE($A100,"-",L$6),[1]!Data[[#All],[MASkod]:[Stav KL (se zjištěním/ bez zjištění)]],11,0),""),"zahájeno"))</f>
        <v/>
      </c>
      <c r="M100" s="58" t="str">
        <f>IF(L100="zahájeno",IFERROR(VLOOKUP(CONCATENATE($A100,"-",L$6,"-1-0"),'[1]KTAdO CRR'!$A$4:$D$1000,4,0),""),IF(L100="","",IFERROR(VLOOKUP(CONCATENATE($A100,"-",L$6),[1]!Data[[#All],[MASkod]:[Stav KL (se zjištěním/ bez zjištění)]],4,0),"")))</f>
        <v/>
      </c>
      <c r="N100" s="66" t="str">
        <f>IF(L100="","",IF(IFERROR(VLOOKUP(CONCATENATE($A100,"-",L$6),[1]!Data[[#All],[MASkod]:[JMPRO]],26,0),"")=0,"ANO",IFERROR(UPPER(LEFT(VLOOKUP(CONCATENATE($A100,"-",L$6),[1]!Data[[#All],[MASkod]:[JMPRO]],26,0),3)),"")))</f>
        <v/>
      </c>
      <c r="O100" s="67" t="str">
        <f>IF(AND(I100="zásadní zjištění",K100="NE"),COUNTIFS('[1]AdO CRR'!D:D,'Stav administrace CLLD v IROP'!A100,'[1]AdO CRR'!A:A,'Stav administrace CLLD v IROP'!J100),IF(AND(L100="zásadní zjištění",N100="NE"),COUNTIFS('[1]AdO CRR'!D:D,'Stav administrace CLLD v IROP'!A100,'[1]AdO CRR'!A:A,'Stav administrace CLLD v IROP'!M100),""))</f>
        <v/>
      </c>
      <c r="P100" s="67" t="str">
        <f>IF(AND(I100="zásadní zjištění",K100="NE"),COUNTIFS('[1]AdO CRR'!D:D,'Stav administrace CLLD v IROP'!A100,'[1]AdO CRR'!A:A,'Stav administrace CLLD v IROP'!J100,'[1]AdO CRR'!Q:Q,"ANO"),IF(AND(L100="zásadní zjištění",N100="NE"),COUNTIFS('[1]AdO CRR'!D:D,'Stav administrace CLLD v IROP'!A100,'[1]AdO CRR'!A:A,'Stav administrace CLLD v IROP'!M100,'[1]AdO CRR'!Q:Q,"ANO"),""))</f>
        <v/>
      </c>
      <c r="Q100" s="71">
        <f>IF(COUNTIFS('[1]AdO CRR'!D:D,'Stav administrace CLLD v IROP'!A100)=0,"",COUNTIFS('[1]AdO CRR'!D:D,'Stav administrace CLLD v IROP'!A100))</f>
        <v>6</v>
      </c>
      <c r="R100" s="71">
        <f>IF(COUNTIFS('[1]AdO CRR'!D:D,'Stav administrace CLLD v IROP'!A100,'[1]AdO CRR'!Q:Q,"ANO")=0,"",COUNTIFS('[1]AdO CRR'!D:D,'Stav administrace CLLD v IROP'!A100,'[1]AdO CRR'!Q:Q,"ANO"))</f>
        <v>3</v>
      </c>
      <c r="S100" s="65">
        <f>IF(IFERROR(GETPIVOTDATA("Registrační číslo projektu",[1]KHspoj909s!$A$3,"strategie MAS",A100,"Kód a název stavu2","PP30+")+GETPIVOTDATA("Registrační číslo projektu",[1]KHspoj909s!$A$3,"strategie MAS",A100,"Kód a název stavu2","PP27+")+GETPIVOTDATA("Registrační číslo projektu",[1]KHspoj909s!$A$3,"strategie MAS",A100,"Kód a název stavu2","PP41+"),"")=0,"",IFERROR(GETPIVOTDATA("Registrační číslo projektu",[1]KHspoj909s!$A$3,"strategie MAS",A100,"Kód a název stavu2","PP30+")+GETPIVOTDATA("Registrační číslo projektu",[1]KHspoj909s!$A$3,"strategie MAS",A100,"Kód a název stavu2","PP27+")+GETPIVOTDATA("Registrační číslo projektu",[1]KHspoj909s!$A$3,"strategie MAS",A100,"Kód a název stavu2","PP41+"),""))</f>
        <v>1</v>
      </c>
      <c r="T100" s="65">
        <f>IF(IFERROR(GETPIVOTDATA("Registrační číslo projektu",[1]KHspoj909s!$A$3,"strategie MAS",A100,"Kód a název stavu2","PP30+")+GETPIVOTDATA("Registrační číslo projektu",[1]KHspoj909s!$A$3,"strategie MAS",A100,"Kód a název stavu2","PP41+"),"")=0,"",IFERROR(GETPIVOTDATA("Registrační číslo projektu",[1]KHspoj909s!$A$3,"strategie MAS",A100,"Kód a název stavu2","PP30+")+GETPIVOTDATA("Registrační číslo projektu",[1]KHspoj909s!$A$3,"strategie MAS",A100,"Kód a název stavu2","PP41+"),""))</f>
        <v>1</v>
      </c>
      <c r="U100" s="65">
        <f>IF(IFERROR(GETPIVOTDATA("Registrační číslo projektu",[1]KHspoj909s!$A$3,"strategie MAS",A100,"Kód a název stavu2","PP41+"),"")=0,"",IFERROR(GETPIVOTDATA("Registrační číslo projektu",[1]KHspoj909s!$A$3,"strategie MAS",A100,"Kód a název stavu2","PP41+"),""))</f>
        <v>1</v>
      </c>
      <c r="V100" s="68">
        <f>IFERROR(VLOOKUP(A100,[1]M975!$A$5:$B$184,2,0),0)/1000</f>
        <v>1756.6244899999999</v>
      </c>
    </row>
    <row r="101" spans="1:22" x14ac:dyDescent="0.25">
      <c r="A101" s="61" t="s">
        <v>234</v>
      </c>
      <c r="B101" s="62" t="s">
        <v>235</v>
      </c>
      <c r="C101" s="63" t="s">
        <v>34</v>
      </c>
      <c r="D101" s="64" t="s">
        <v>35</v>
      </c>
      <c r="E101" s="64" t="s">
        <v>35</v>
      </c>
      <c r="F101" s="73" t="s">
        <v>35</v>
      </c>
      <c r="G101" s="65">
        <f>IF(SUM(COUNTIFS([1]!HH902HH[číslo IN],'Stav administrace CLLD v IROP'!A101,[1]!HH902HH[[Kód stavu výzvy ]],{"S42";"S5";"S6";"S7";"S8";"S9"}))=0,"",SUM(COUNTIFS([1]!HH902HH[číslo IN],'Stav administrace CLLD v IROP'!A101,[1]!HH902HH[[Kód stavu výzvy ]],{"S42";"S5";"S6";"S7";"S8";"S9"})))</f>
        <v>5</v>
      </c>
      <c r="H101" s="65">
        <f>IF(SUM(COUNTIFS([1]!HH902HH[číslo IN],'Stav administrace CLLD v IROP'!A101,[1]!HH902HH[[Kód stavu výzvy ]],{"S8";"S9"}))=0,"",SUM(COUNTIFS([1]!HH902HH[číslo IN],'Stav administrace CLLD v IROP'!A101,[1]!HH902HH[[Kód stavu výzvy ]],{"S8";"S9"})))</f>
        <v>5</v>
      </c>
      <c r="I101" s="57" t="str">
        <f>IF(IF(IFERROR(VLOOKUP(CONCATENATE($A101,"-",I$6,"-1-0"),'[1]KTAdO CRR'!$A$4:$D$1000,4,0),"")="",IFERROR(VLOOKUP(CONCATENATE($A101,"-",I$6),[1]!Data[[#All],[MASkod]:[Stav KL (se zjištěním/ bez zjištění)]],11,0),""),"zahájeno")=0,"",IF(IFERROR(VLOOKUP(CONCATENATE($A101,"-",I$6,"-1-0"),'[1]KTAdO CRR'!$A$4:$D$1000,4,0),"")="",IFERROR(VLOOKUP(CONCATENATE($A101,"-",I$6),[1]!Data[[#All],[MASkod]:[Stav KL (se zjištěním/ bez zjištění)]],11,0),""),"zahájeno"))</f>
        <v>bez zjištění</v>
      </c>
      <c r="J101" s="58">
        <f>IF(I101="zahájeno",IFERROR(VLOOKUP(CONCATENATE($A101,"-",I$6,"-1-0"),'[1]KTAdO CRR'!$A$4:$D$1000,4,0),""),IF(I101="","",IFERROR(VLOOKUP(CONCATENATE($A101,"-",I$6),[1]!Data[[#All],[MASkod]:[Stav KL (se zjištěním/ bez zjištění)]],4,0),"")))</f>
        <v>4</v>
      </c>
      <c r="K101" s="66" t="str">
        <f>IF(I101="","",IF(IFERROR(VLOOKUP(CONCATENATE($A101,"-",I$6),[1]!Data[[#All],[MASkod]:[JMPRO]],26,0),"")=0,"ANO",IFERROR(UPPER(LEFT(VLOOKUP(CONCATENATE($A101,"-",I$6),[1]!Data[[#All],[MASkod]:[JMPRO]],26,0),3)),"")))</f>
        <v>ANO</v>
      </c>
      <c r="L101" s="57" t="str">
        <f>IF(IF(IFERROR(VLOOKUP(CONCATENATE($A101,"-",L$6,"-1-0"),'[1]KTAdO CRR'!$A$4:$D$1000,4,0),"")="",IFERROR(VLOOKUP(CONCATENATE($A101,"-",L$6),[1]!Data[[#All],[MASkod]:[Stav KL (se zjištěním/ bez zjištění)]],11,0),""),"zahájeno")=0,"zahájheno",IF(IFERROR(VLOOKUP(CONCATENATE($A101,"-",L$6,"-1-0"),'[1]KTAdO CRR'!$A$4:$D$1000,4,0),"")="",IFERROR(VLOOKUP(CONCATENATE($A101,"-",L$6),[1]!Data[[#All],[MASkod]:[Stav KL (se zjištěním/ bez zjištění)]],11,0),""),"zahájeno"))</f>
        <v/>
      </c>
      <c r="M101" s="58" t="str">
        <f>IF(L101="zahájeno",IFERROR(VLOOKUP(CONCATENATE($A101,"-",L$6,"-1-0"),'[1]KTAdO CRR'!$A$4:$D$1000,4,0),""),IF(L101="","",IFERROR(VLOOKUP(CONCATENATE($A101,"-",L$6),[1]!Data[[#All],[MASkod]:[Stav KL (se zjištěním/ bez zjištění)]],4,0),"")))</f>
        <v/>
      </c>
      <c r="N101" s="66" t="str">
        <f>IF(L101="","",IF(IFERROR(VLOOKUP(CONCATENATE($A101,"-",L$6),[1]!Data[[#All],[MASkod]:[JMPRO]],26,0),"")=0,"ANO",IFERROR(UPPER(LEFT(VLOOKUP(CONCATENATE($A101,"-",L$6),[1]!Data[[#All],[MASkod]:[JMPRO]],26,0),3)),"")))</f>
        <v/>
      </c>
      <c r="O101" s="67" t="str">
        <f>IF(AND(I101="zásadní zjištění",K101="NE"),COUNTIFS('[1]AdO CRR'!D:D,'Stav administrace CLLD v IROP'!A101,'[1]AdO CRR'!A:A,'Stav administrace CLLD v IROP'!J101),IF(AND(L101="zásadní zjištění",N101="NE"),COUNTIFS('[1]AdO CRR'!D:D,'Stav administrace CLLD v IROP'!A101,'[1]AdO CRR'!A:A,'Stav administrace CLLD v IROP'!M101),""))</f>
        <v/>
      </c>
      <c r="P101" s="67" t="str">
        <f>IF(AND(I101="zásadní zjištění",K101="NE"),COUNTIFS('[1]AdO CRR'!D:D,'Stav administrace CLLD v IROP'!A101,'[1]AdO CRR'!A:A,'Stav administrace CLLD v IROP'!J101,'[1]AdO CRR'!Q:Q,"ANO"),IF(AND(L101="zásadní zjištění",N101="NE"),COUNTIFS('[1]AdO CRR'!D:D,'Stav administrace CLLD v IROP'!A101,'[1]AdO CRR'!A:A,'Stav administrace CLLD v IROP'!M101,'[1]AdO CRR'!Q:Q,"ANO"),""))</f>
        <v/>
      </c>
      <c r="Q101" s="71">
        <f>IF(COUNTIFS('[1]AdO CRR'!D:D,'Stav administrace CLLD v IROP'!A101)=0,"",COUNTIFS('[1]AdO CRR'!D:D,'Stav administrace CLLD v IROP'!A101))</f>
        <v>8</v>
      </c>
      <c r="R101" s="71">
        <f>IF(COUNTIFS('[1]AdO CRR'!D:D,'Stav administrace CLLD v IROP'!A101,'[1]AdO CRR'!Q:Q,"ANO")=0,"",COUNTIFS('[1]AdO CRR'!D:D,'Stav administrace CLLD v IROP'!A101,'[1]AdO CRR'!Q:Q,"ANO"))</f>
        <v>8</v>
      </c>
      <c r="S101" s="65">
        <f>IF(IFERROR(GETPIVOTDATA("Registrační číslo projektu",[1]KHspoj909s!$A$3,"strategie MAS",A101,"Kód a název stavu2","PP30+")+GETPIVOTDATA("Registrační číslo projektu",[1]KHspoj909s!$A$3,"strategie MAS",A101,"Kód a název stavu2","PP27+")+GETPIVOTDATA("Registrační číslo projektu",[1]KHspoj909s!$A$3,"strategie MAS",A101,"Kód a název stavu2","PP41+"),"")=0,"",IFERROR(GETPIVOTDATA("Registrační číslo projektu",[1]KHspoj909s!$A$3,"strategie MAS",A101,"Kód a název stavu2","PP30+")+GETPIVOTDATA("Registrační číslo projektu",[1]KHspoj909s!$A$3,"strategie MAS",A101,"Kód a název stavu2","PP27+")+GETPIVOTDATA("Registrační číslo projektu",[1]KHspoj909s!$A$3,"strategie MAS",A101,"Kód a název stavu2","PP41+"),""))</f>
        <v>7</v>
      </c>
      <c r="T101" s="65">
        <f>IF(IFERROR(GETPIVOTDATA("Registrační číslo projektu",[1]KHspoj909s!$A$3,"strategie MAS",A101,"Kód a název stavu2","PP30+")+GETPIVOTDATA("Registrační číslo projektu",[1]KHspoj909s!$A$3,"strategie MAS",A101,"Kód a název stavu2","PP41+"),"")=0,"",IFERROR(GETPIVOTDATA("Registrační číslo projektu",[1]KHspoj909s!$A$3,"strategie MAS",A101,"Kód a název stavu2","PP30+")+GETPIVOTDATA("Registrační číslo projektu",[1]KHspoj909s!$A$3,"strategie MAS",A101,"Kód a název stavu2","PP41+"),""))</f>
        <v>7</v>
      </c>
      <c r="U101" s="65">
        <f>IF(IFERROR(GETPIVOTDATA("Registrační číslo projektu",[1]KHspoj909s!$A$3,"strategie MAS",A101,"Kód a název stavu2","PP41+"),"")=0,"",IFERROR(GETPIVOTDATA("Registrační číslo projektu",[1]KHspoj909s!$A$3,"strategie MAS",A101,"Kód a název stavu2","PP41+"),""))</f>
        <v>3</v>
      </c>
      <c r="V101" s="68">
        <f>IFERROR(VLOOKUP(A101,[1]M975!$A$5:$B$184,2,0),0)/1000</f>
        <v>8200.0188000000016</v>
      </c>
    </row>
    <row r="102" spans="1:22" x14ac:dyDescent="0.25">
      <c r="A102" s="61" t="s">
        <v>236</v>
      </c>
      <c r="B102" s="62" t="s">
        <v>237</v>
      </c>
      <c r="C102" s="63" t="s">
        <v>74</v>
      </c>
      <c r="D102" s="64" t="s">
        <v>35</v>
      </c>
      <c r="E102" s="64" t="s">
        <v>35</v>
      </c>
      <c r="F102" s="73" t="s">
        <v>35</v>
      </c>
      <c r="G102" s="65">
        <f>IF(SUM(COUNTIFS([1]!HH902HH[číslo IN],'Stav administrace CLLD v IROP'!A102,[1]!HH902HH[[Kód stavu výzvy ]],{"S42";"S5";"S6";"S7";"S8";"S9"}))=0,"",SUM(COUNTIFS([1]!HH902HH[číslo IN],'Stav administrace CLLD v IROP'!A102,[1]!HH902HH[[Kód stavu výzvy ]],{"S42";"S5";"S6";"S7";"S8";"S9"})))</f>
        <v>2</v>
      </c>
      <c r="H102" s="65">
        <f>IF(SUM(COUNTIFS([1]!HH902HH[číslo IN],'Stav administrace CLLD v IROP'!A102,[1]!HH902HH[[Kód stavu výzvy ]],{"S8";"S9"}))=0,"",SUM(COUNTIFS([1]!HH902HH[číslo IN],'Stav administrace CLLD v IROP'!A102,[1]!HH902HH[[Kód stavu výzvy ]],{"S8";"S9"})))</f>
        <v>2</v>
      </c>
      <c r="I102" s="57" t="str">
        <f>IF(IF(IFERROR(VLOOKUP(CONCATENATE($A102,"-",I$6,"-1-0"),'[1]KTAdO CRR'!$A$4:$D$1000,4,0),"")="",IFERROR(VLOOKUP(CONCATENATE($A102,"-",I$6),[1]!Data[[#All],[MASkod]:[Stav KL (se zjištěním/ bez zjištění)]],11,0),""),"zahájeno")=0,"",IF(IFERROR(VLOOKUP(CONCATENATE($A102,"-",I$6,"-1-0"),'[1]KTAdO CRR'!$A$4:$D$1000,4,0),"")="",IFERROR(VLOOKUP(CONCATENATE($A102,"-",I$6),[1]!Data[[#All],[MASkod]:[Stav KL (se zjištěním/ bez zjištění)]],11,0),""),"zahájeno"))</f>
        <v/>
      </c>
      <c r="J102" s="58" t="str">
        <f>IF(I102="zahájeno",IFERROR(VLOOKUP(CONCATENATE($A102,"-",I$6,"-1-0"),'[1]KTAdO CRR'!$A$4:$D$1000,4,0),""),IF(I102="","",IFERROR(VLOOKUP(CONCATENATE($A102,"-",I$6),[1]!Data[[#All],[MASkod]:[Stav KL (se zjištěním/ bez zjištění)]],4,0),"")))</f>
        <v/>
      </c>
      <c r="K102" s="66" t="str">
        <f>IF(I102="","",IF(IFERROR(VLOOKUP(CONCATENATE($A102,"-",I$6),[1]!Data[[#All],[MASkod]:[JMPRO]],26,0),"")=0,"ANO",IFERROR(UPPER(LEFT(VLOOKUP(CONCATENATE($A102,"-",I$6),[1]!Data[[#All],[MASkod]:[JMPRO]],26,0),3)),"")))</f>
        <v/>
      </c>
      <c r="L102" s="57" t="str">
        <f>IF(IF(IFERROR(VLOOKUP(CONCATENATE($A102,"-",L$6,"-1-0"),'[1]KTAdO CRR'!$A$4:$D$1000,4,0),"")="",IFERROR(VLOOKUP(CONCATENATE($A102,"-",L$6),[1]!Data[[#All],[MASkod]:[Stav KL (se zjištěním/ bez zjištění)]],11,0),""),"zahájeno")=0,"zahájheno",IF(IFERROR(VLOOKUP(CONCATENATE($A102,"-",L$6,"-1-0"),'[1]KTAdO CRR'!$A$4:$D$1000,4,0),"")="",IFERROR(VLOOKUP(CONCATENATE($A102,"-",L$6),[1]!Data[[#All],[MASkod]:[Stav KL (se zjištěním/ bez zjištění)]],11,0),""),"zahájeno"))</f>
        <v/>
      </c>
      <c r="M102" s="58" t="str">
        <f>IF(L102="zahájeno",IFERROR(VLOOKUP(CONCATENATE($A102,"-",L$6,"-1-0"),'[1]KTAdO CRR'!$A$4:$D$1000,4,0),""),IF(L102="","",IFERROR(VLOOKUP(CONCATENATE($A102,"-",L$6),[1]!Data[[#All],[MASkod]:[Stav KL (se zjištěním/ bez zjištění)]],4,0),"")))</f>
        <v/>
      </c>
      <c r="N102" s="66" t="str">
        <f>IF(L102="","",IF(IFERROR(VLOOKUP(CONCATENATE($A102,"-",L$6),[1]!Data[[#All],[MASkod]:[JMPRO]],26,0),"")=0,"ANO",IFERROR(UPPER(LEFT(VLOOKUP(CONCATENATE($A102,"-",L$6),[1]!Data[[#All],[MASkod]:[JMPRO]],26,0),3)),"")))</f>
        <v/>
      </c>
      <c r="O102" s="67" t="str">
        <f>IF(AND(I102="zásadní zjištění",K102="NE"),COUNTIFS('[1]AdO CRR'!D:D,'Stav administrace CLLD v IROP'!A102,'[1]AdO CRR'!A:A,'Stav administrace CLLD v IROP'!J102),IF(AND(L102="zásadní zjištění",N102="NE"),COUNTIFS('[1]AdO CRR'!D:D,'Stav administrace CLLD v IROP'!A102,'[1]AdO CRR'!A:A,'Stav administrace CLLD v IROP'!M102),""))</f>
        <v/>
      </c>
      <c r="P102" s="67" t="str">
        <f>IF(AND(I102="zásadní zjištění",K102="NE"),COUNTIFS('[1]AdO CRR'!D:D,'Stav administrace CLLD v IROP'!A102,'[1]AdO CRR'!A:A,'Stav administrace CLLD v IROP'!J102,'[1]AdO CRR'!Q:Q,"ANO"),IF(AND(L102="zásadní zjištění",N102="NE"),COUNTIFS('[1]AdO CRR'!D:D,'Stav administrace CLLD v IROP'!A102,'[1]AdO CRR'!A:A,'Stav administrace CLLD v IROP'!M102,'[1]AdO CRR'!Q:Q,"ANO"),""))</f>
        <v/>
      </c>
      <c r="Q102" s="71">
        <f>IF(COUNTIFS('[1]AdO CRR'!D:D,'Stav administrace CLLD v IROP'!A102)=0,"",COUNTIFS('[1]AdO CRR'!D:D,'Stav administrace CLLD v IROP'!A102))</f>
        <v>1</v>
      </c>
      <c r="R102" s="71">
        <f>IF(COUNTIFS('[1]AdO CRR'!D:D,'Stav administrace CLLD v IROP'!A102,'[1]AdO CRR'!Q:Q,"ANO")=0,"",COUNTIFS('[1]AdO CRR'!D:D,'Stav administrace CLLD v IROP'!A102,'[1]AdO CRR'!Q:Q,"ANO"))</f>
        <v>1</v>
      </c>
      <c r="S102" s="65">
        <f>IF(IFERROR(GETPIVOTDATA("Registrační číslo projektu",[1]KHspoj909s!$A$3,"strategie MAS",A102,"Kód a název stavu2","PP30+")+GETPIVOTDATA("Registrační číslo projektu",[1]KHspoj909s!$A$3,"strategie MAS",A102,"Kód a název stavu2","PP27+")+GETPIVOTDATA("Registrační číslo projektu",[1]KHspoj909s!$A$3,"strategie MAS",A102,"Kód a název stavu2","PP41+"),"")=0,"",IFERROR(GETPIVOTDATA("Registrační číslo projektu",[1]KHspoj909s!$A$3,"strategie MAS",A102,"Kód a název stavu2","PP30+")+GETPIVOTDATA("Registrační číslo projektu",[1]KHspoj909s!$A$3,"strategie MAS",A102,"Kód a název stavu2","PP27+")+GETPIVOTDATA("Registrační číslo projektu",[1]KHspoj909s!$A$3,"strategie MAS",A102,"Kód a název stavu2","PP41+"),""))</f>
        <v>1</v>
      </c>
      <c r="T102" s="65">
        <f>IF(IFERROR(GETPIVOTDATA("Registrační číslo projektu",[1]KHspoj909s!$A$3,"strategie MAS",A102,"Kód a název stavu2","PP30+")+GETPIVOTDATA("Registrační číslo projektu",[1]KHspoj909s!$A$3,"strategie MAS",A102,"Kód a název stavu2","PP41+"),"")=0,"",IFERROR(GETPIVOTDATA("Registrační číslo projektu",[1]KHspoj909s!$A$3,"strategie MAS",A102,"Kód a název stavu2","PP30+")+GETPIVOTDATA("Registrační číslo projektu",[1]KHspoj909s!$A$3,"strategie MAS",A102,"Kód a název stavu2","PP41+"),""))</f>
        <v>1</v>
      </c>
      <c r="U102" s="65" t="str">
        <f>IF(IFERROR(GETPIVOTDATA("Registrační číslo projektu",[1]KHspoj909s!$A$3,"strategie MAS",A102,"Kód a název stavu2","PP41+"),"")=0,"",IFERROR(GETPIVOTDATA("Registrační číslo projektu",[1]KHspoj909s!$A$3,"strategie MAS",A102,"Kód a název stavu2","PP41+"),""))</f>
        <v/>
      </c>
      <c r="V102" s="68">
        <f>IFERROR(VLOOKUP(A102,[1]M975!$A$5:$B$184,2,0),0)/1000</f>
        <v>0</v>
      </c>
    </row>
    <row r="103" spans="1:22" x14ac:dyDescent="0.25">
      <c r="A103" s="61" t="s">
        <v>238</v>
      </c>
      <c r="B103" s="62" t="s">
        <v>239</v>
      </c>
      <c r="C103" s="63" t="s">
        <v>111</v>
      </c>
      <c r="D103" s="64" t="s">
        <v>35</v>
      </c>
      <c r="E103" s="64" t="s">
        <v>35</v>
      </c>
      <c r="F103" s="73" t="s">
        <v>35</v>
      </c>
      <c r="G103" s="65">
        <f>IF(SUM(COUNTIFS([1]!HH902HH[číslo IN],'Stav administrace CLLD v IROP'!A103,[1]!HH902HH[[Kód stavu výzvy ]],{"S42";"S5";"S6";"S7";"S8";"S9"}))=0,"",SUM(COUNTIFS([1]!HH902HH[číslo IN],'Stav administrace CLLD v IROP'!A103,[1]!HH902HH[[Kód stavu výzvy ]],{"S42";"S5";"S6";"S7";"S8";"S9"})))</f>
        <v>7</v>
      </c>
      <c r="H103" s="65">
        <f>IF(SUM(COUNTIFS([1]!HH902HH[číslo IN],'Stav administrace CLLD v IROP'!A103,[1]!HH902HH[[Kód stavu výzvy ]],{"S8";"S9"}))=0,"",SUM(COUNTIFS([1]!HH902HH[číslo IN],'Stav administrace CLLD v IROP'!A103,[1]!HH902HH[[Kód stavu výzvy ]],{"S8";"S9"})))</f>
        <v>6</v>
      </c>
      <c r="I103" s="57" t="str">
        <f>IF(IF(IFERROR(VLOOKUP(CONCATENATE($A103,"-",I$6,"-1-0"),'[1]KTAdO CRR'!$A$4:$D$1000,4,0),"")="",IFERROR(VLOOKUP(CONCATENATE($A103,"-",I$6),[1]!Data[[#All],[MASkod]:[Stav KL (se zjištěním/ bez zjištění)]],11,0),""),"zahájeno")=0,"",IF(IFERROR(VLOOKUP(CONCATENATE($A103,"-",I$6,"-1-0"),'[1]KTAdO CRR'!$A$4:$D$1000,4,0),"")="",IFERROR(VLOOKUP(CONCATENATE($A103,"-",I$6),[1]!Data[[#All],[MASkod]:[Stav KL (se zjištěním/ bez zjištění)]],11,0),""),"zahájeno"))</f>
        <v>bez zjištění</v>
      </c>
      <c r="J103" s="58">
        <f>IF(I103="zahájeno",IFERROR(VLOOKUP(CONCATENATE($A103,"-",I$6,"-1-0"),'[1]KTAdO CRR'!$A$4:$D$1000,4,0),""),IF(I103="","",IFERROR(VLOOKUP(CONCATENATE($A103,"-",I$6),[1]!Data[[#All],[MASkod]:[Stav KL (se zjištěním/ bez zjištění)]],4,0),"")))</f>
        <v>2</v>
      </c>
      <c r="K103" s="66" t="str">
        <f>IF(I103="","",IF(IFERROR(VLOOKUP(CONCATENATE($A103,"-",I$6),[1]!Data[[#All],[MASkod]:[JMPRO]],26,0),"")=0,"ANO",IFERROR(UPPER(LEFT(VLOOKUP(CONCATENATE($A103,"-",I$6),[1]!Data[[#All],[MASkod]:[JMPRO]],26,0),3)),"")))</f>
        <v>ANO</v>
      </c>
      <c r="L103" s="57" t="str">
        <f>IF(IF(IFERROR(VLOOKUP(CONCATENATE($A103,"-",L$6,"-1-0"),'[1]KTAdO CRR'!$A$4:$D$1000,4,0),"")="",IFERROR(VLOOKUP(CONCATENATE($A103,"-",L$6),[1]!Data[[#All],[MASkod]:[Stav KL (se zjištěním/ bez zjištění)]],11,0),""),"zahájeno")=0,"zahájheno",IF(IFERROR(VLOOKUP(CONCATENATE($A103,"-",L$6,"-1-0"),'[1]KTAdO CRR'!$A$4:$D$1000,4,0),"")="",IFERROR(VLOOKUP(CONCATENATE($A103,"-",L$6),[1]!Data[[#All],[MASkod]:[Stav KL (se zjištěním/ bez zjištění)]],11,0),""),"zahájeno"))</f>
        <v/>
      </c>
      <c r="M103" s="58" t="str">
        <f>IF(L103="zahájeno",IFERROR(VLOOKUP(CONCATENATE($A103,"-",L$6,"-1-0"),'[1]KTAdO CRR'!$A$4:$D$1000,4,0),""),IF(L103="","",IFERROR(VLOOKUP(CONCATENATE($A103,"-",L$6),[1]!Data[[#All],[MASkod]:[Stav KL (se zjištěním/ bez zjištění)]],4,0),"")))</f>
        <v/>
      </c>
      <c r="N103" s="66" t="str">
        <f>IF(L103="","",IF(IFERROR(VLOOKUP(CONCATENATE($A103,"-",L$6),[1]!Data[[#All],[MASkod]:[JMPRO]],26,0),"")=0,"ANO",IFERROR(UPPER(LEFT(VLOOKUP(CONCATENATE($A103,"-",L$6),[1]!Data[[#All],[MASkod]:[JMPRO]],26,0),3)),"")))</f>
        <v/>
      </c>
      <c r="O103" s="67" t="str">
        <f>IF(AND(I103="zásadní zjištění",K103="NE"),COUNTIFS('[1]AdO CRR'!D:D,'Stav administrace CLLD v IROP'!A103,'[1]AdO CRR'!A:A,'Stav administrace CLLD v IROP'!J103),IF(AND(L103="zásadní zjištění",N103="NE"),COUNTIFS('[1]AdO CRR'!D:D,'Stav administrace CLLD v IROP'!A103,'[1]AdO CRR'!A:A,'Stav administrace CLLD v IROP'!M103),""))</f>
        <v/>
      </c>
      <c r="P103" s="67" t="str">
        <f>IF(AND(I103="zásadní zjištění",K103="NE"),COUNTIFS('[1]AdO CRR'!D:D,'Stav administrace CLLD v IROP'!A103,'[1]AdO CRR'!A:A,'Stav administrace CLLD v IROP'!J103,'[1]AdO CRR'!Q:Q,"ANO"),IF(AND(L103="zásadní zjištění",N103="NE"),COUNTIFS('[1]AdO CRR'!D:D,'Stav administrace CLLD v IROP'!A103,'[1]AdO CRR'!A:A,'Stav administrace CLLD v IROP'!M103,'[1]AdO CRR'!Q:Q,"ANO"),""))</f>
        <v/>
      </c>
      <c r="Q103" s="71">
        <f>IF(COUNTIFS('[1]AdO CRR'!D:D,'Stav administrace CLLD v IROP'!A103)=0,"",COUNTIFS('[1]AdO CRR'!D:D,'Stav administrace CLLD v IROP'!A103))</f>
        <v>10</v>
      </c>
      <c r="R103" s="71">
        <f>IF(COUNTIFS('[1]AdO CRR'!D:D,'Stav administrace CLLD v IROP'!A103,'[1]AdO CRR'!Q:Q,"ANO")=0,"",COUNTIFS('[1]AdO CRR'!D:D,'Stav administrace CLLD v IROP'!A103,'[1]AdO CRR'!Q:Q,"ANO"))</f>
        <v>5</v>
      </c>
      <c r="S103" s="65">
        <f>IF(IFERROR(GETPIVOTDATA("Registrační číslo projektu",[1]KHspoj909s!$A$3,"strategie MAS",A103,"Kód a název stavu2","PP30+")+GETPIVOTDATA("Registrační číslo projektu",[1]KHspoj909s!$A$3,"strategie MAS",A103,"Kód a název stavu2","PP27+")+GETPIVOTDATA("Registrační číslo projektu",[1]KHspoj909s!$A$3,"strategie MAS",A103,"Kód a název stavu2","PP41+"),"")=0,"",IFERROR(GETPIVOTDATA("Registrační číslo projektu",[1]KHspoj909s!$A$3,"strategie MAS",A103,"Kód a název stavu2","PP30+")+GETPIVOTDATA("Registrační číslo projektu",[1]KHspoj909s!$A$3,"strategie MAS",A103,"Kód a název stavu2","PP27+")+GETPIVOTDATA("Registrační číslo projektu",[1]KHspoj909s!$A$3,"strategie MAS",A103,"Kód a název stavu2","PP41+"),""))</f>
        <v>4</v>
      </c>
      <c r="T103" s="65">
        <f>IF(IFERROR(GETPIVOTDATA("Registrační číslo projektu",[1]KHspoj909s!$A$3,"strategie MAS",A103,"Kód a název stavu2","PP30+")+GETPIVOTDATA("Registrační číslo projektu",[1]KHspoj909s!$A$3,"strategie MAS",A103,"Kód a název stavu2","PP41+"),"")=0,"",IFERROR(GETPIVOTDATA("Registrační číslo projektu",[1]KHspoj909s!$A$3,"strategie MAS",A103,"Kód a název stavu2","PP30+")+GETPIVOTDATA("Registrační číslo projektu",[1]KHspoj909s!$A$3,"strategie MAS",A103,"Kód a název stavu2","PP41+"),""))</f>
        <v>4</v>
      </c>
      <c r="U103" s="65">
        <f>IF(IFERROR(GETPIVOTDATA("Registrační číslo projektu",[1]KHspoj909s!$A$3,"strategie MAS",A103,"Kód a název stavu2","PP41+"),"")=0,"",IFERROR(GETPIVOTDATA("Registrační číslo projektu",[1]KHspoj909s!$A$3,"strategie MAS",A103,"Kód a název stavu2","PP41+"),""))</f>
        <v>1</v>
      </c>
      <c r="V103" s="68">
        <f>IFERROR(VLOOKUP(A103,[1]M975!$A$5:$B$184,2,0),0)/1000</f>
        <v>1364.1506000000002</v>
      </c>
    </row>
    <row r="104" spans="1:22" x14ac:dyDescent="0.25">
      <c r="A104" s="61" t="s">
        <v>240</v>
      </c>
      <c r="B104" s="62" t="s">
        <v>241</v>
      </c>
      <c r="C104" s="63" t="s">
        <v>51</v>
      </c>
      <c r="D104" s="64" t="s">
        <v>35</v>
      </c>
      <c r="E104" s="64" t="s">
        <v>35</v>
      </c>
      <c r="F104" s="73" t="s">
        <v>35</v>
      </c>
      <c r="G104" s="65">
        <f>IF(SUM(COUNTIFS([1]!HH902HH[číslo IN],'Stav administrace CLLD v IROP'!A104,[1]!HH902HH[[Kód stavu výzvy ]],{"S42";"S5";"S6";"S7";"S8";"S9"}))=0,"",SUM(COUNTIFS([1]!HH902HH[číslo IN],'Stav administrace CLLD v IROP'!A104,[1]!HH902HH[[Kód stavu výzvy ]],{"S42";"S5";"S6";"S7";"S8";"S9"})))</f>
        <v>11</v>
      </c>
      <c r="H104" s="65">
        <f>IF(SUM(COUNTIFS([1]!HH902HH[číslo IN],'Stav administrace CLLD v IROP'!A104,[1]!HH902HH[[Kód stavu výzvy ]],{"S8";"S9"}))=0,"",SUM(COUNTIFS([1]!HH902HH[číslo IN],'Stav administrace CLLD v IROP'!A104,[1]!HH902HH[[Kód stavu výzvy ]],{"S8";"S9"})))</f>
        <v>10</v>
      </c>
      <c r="I104" s="57" t="str">
        <f>IF(IF(IFERROR(VLOOKUP(CONCATENATE($A104,"-",I$6,"-1-0"),'[1]KTAdO CRR'!$A$4:$D$1000,4,0),"")="",IFERROR(VLOOKUP(CONCATENATE($A104,"-",I$6),[1]!Data[[#All],[MASkod]:[Stav KL (se zjištěním/ bez zjištění)]],11,0),""),"zahájeno")=0,"",IF(IFERROR(VLOOKUP(CONCATENATE($A104,"-",I$6,"-1-0"),'[1]KTAdO CRR'!$A$4:$D$1000,4,0),"")="",IFERROR(VLOOKUP(CONCATENATE($A104,"-",I$6),[1]!Data[[#All],[MASkod]:[Stav KL (se zjištěním/ bez zjištění)]],11,0),""),"zahájeno"))</f>
        <v>bez zjištění</v>
      </c>
      <c r="J104" s="58">
        <f>IF(I104="zahájeno",IFERROR(VLOOKUP(CONCATENATE($A104,"-",I$6,"-1-0"),'[1]KTAdO CRR'!$A$4:$D$1000,4,0),""),IF(I104="","",IFERROR(VLOOKUP(CONCATENATE($A104,"-",I$6),[1]!Data[[#All],[MASkod]:[Stav KL (se zjištěním/ bez zjištění)]],4,0),"")))</f>
        <v>3</v>
      </c>
      <c r="K104" s="66" t="str">
        <f>IF(I104="","",IF(IFERROR(VLOOKUP(CONCATENATE($A104,"-",I$6),[1]!Data[[#All],[MASkod]:[JMPRO]],26,0),"")=0,"ANO",IFERROR(UPPER(LEFT(VLOOKUP(CONCATENATE($A104,"-",I$6),[1]!Data[[#All],[MASkod]:[JMPRO]],26,0),3)),"")))</f>
        <v>ANO</v>
      </c>
      <c r="L104" s="57" t="str">
        <f>IF(IF(IFERROR(VLOOKUP(CONCATENATE($A104,"-",L$6,"-1-0"),'[1]KTAdO CRR'!$A$4:$D$1000,4,0),"")="",IFERROR(VLOOKUP(CONCATENATE($A104,"-",L$6),[1]!Data[[#All],[MASkod]:[Stav KL (se zjištěním/ bez zjištění)]],11,0),""),"zahájeno")=0,"zahájheno",IF(IFERROR(VLOOKUP(CONCATENATE($A104,"-",L$6,"-1-0"),'[1]KTAdO CRR'!$A$4:$D$1000,4,0),"")="",IFERROR(VLOOKUP(CONCATENATE($A104,"-",L$6),[1]!Data[[#All],[MASkod]:[Stav KL (se zjištěním/ bez zjištění)]],11,0),""),"zahájeno"))</f>
        <v/>
      </c>
      <c r="M104" s="58" t="str">
        <f>IF(L104="zahájeno",IFERROR(VLOOKUP(CONCATENATE($A104,"-",L$6,"-1-0"),'[1]KTAdO CRR'!$A$4:$D$1000,4,0),""),IF(L104="","",IFERROR(VLOOKUP(CONCATENATE($A104,"-",L$6),[1]!Data[[#All],[MASkod]:[Stav KL (se zjištěním/ bez zjištění)]],4,0),"")))</f>
        <v/>
      </c>
      <c r="N104" s="66" t="str">
        <f>IF(L104="","",IF(IFERROR(VLOOKUP(CONCATENATE($A104,"-",L$6),[1]!Data[[#All],[MASkod]:[JMPRO]],26,0),"")=0,"ANO",IFERROR(UPPER(LEFT(VLOOKUP(CONCATENATE($A104,"-",L$6),[1]!Data[[#All],[MASkod]:[JMPRO]],26,0),3)),"")))</f>
        <v/>
      </c>
      <c r="O104" s="67" t="str">
        <f>IF(AND(I104="zásadní zjištění",K104="NE"),COUNTIFS('[1]AdO CRR'!D:D,'Stav administrace CLLD v IROP'!A104,'[1]AdO CRR'!A:A,'Stav administrace CLLD v IROP'!J104),IF(AND(L104="zásadní zjištění",N104="NE"),COUNTIFS('[1]AdO CRR'!D:D,'Stav administrace CLLD v IROP'!A104,'[1]AdO CRR'!A:A,'Stav administrace CLLD v IROP'!M104),""))</f>
        <v/>
      </c>
      <c r="P104" s="67" t="str">
        <f>IF(AND(I104="zásadní zjištění",K104="NE"),COUNTIFS('[1]AdO CRR'!D:D,'Stav administrace CLLD v IROP'!A104,'[1]AdO CRR'!A:A,'Stav administrace CLLD v IROP'!J104,'[1]AdO CRR'!Q:Q,"ANO"),IF(AND(L104="zásadní zjištění",N104="NE"),COUNTIFS('[1]AdO CRR'!D:D,'Stav administrace CLLD v IROP'!A104,'[1]AdO CRR'!A:A,'Stav administrace CLLD v IROP'!M104,'[1]AdO CRR'!Q:Q,"ANO"),""))</f>
        <v/>
      </c>
      <c r="Q104" s="71">
        <f>IF(COUNTIFS('[1]AdO CRR'!D:D,'Stav administrace CLLD v IROP'!A104)=0,"",COUNTIFS('[1]AdO CRR'!D:D,'Stav administrace CLLD v IROP'!A104))</f>
        <v>10</v>
      </c>
      <c r="R104" s="71">
        <f>IF(COUNTIFS('[1]AdO CRR'!D:D,'Stav administrace CLLD v IROP'!A104,'[1]AdO CRR'!Q:Q,"ANO")=0,"",COUNTIFS('[1]AdO CRR'!D:D,'Stav administrace CLLD v IROP'!A104,'[1]AdO CRR'!Q:Q,"ANO"))</f>
        <v>10</v>
      </c>
      <c r="S104" s="65">
        <f>IF(IFERROR(GETPIVOTDATA("Registrační číslo projektu",[1]KHspoj909s!$A$3,"strategie MAS",A104,"Kód a název stavu2","PP30+")+GETPIVOTDATA("Registrační číslo projektu",[1]KHspoj909s!$A$3,"strategie MAS",A104,"Kód a název stavu2","PP27+")+GETPIVOTDATA("Registrační číslo projektu",[1]KHspoj909s!$A$3,"strategie MAS",A104,"Kód a název stavu2","PP41+"),"")=0,"",IFERROR(GETPIVOTDATA("Registrační číslo projektu",[1]KHspoj909s!$A$3,"strategie MAS",A104,"Kód a název stavu2","PP30+")+GETPIVOTDATA("Registrační číslo projektu",[1]KHspoj909s!$A$3,"strategie MAS",A104,"Kód a název stavu2","PP27+")+GETPIVOTDATA("Registrační číslo projektu",[1]KHspoj909s!$A$3,"strategie MAS",A104,"Kód a název stavu2","PP41+"),""))</f>
        <v>10</v>
      </c>
      <c r="T104" s="65">
        <f>IF(IFERROR(GETPIVOTDATA("Registrační číslo projektu",[1]KHspoj909s!$A$3,"strategie MAS",A104,"Kód a název stavu2","PP30+")+GETPIVOTDATA("Registrační číslo projektu",[1]KHspoj909s!$A$3,"strategie MAS",A104,"Kód a název stavu2","PP41+"),"")=0,"",IFERROR(GETPIVOTDATA("Registrační číslo projektu",[1]KHspoj909s!$A$3,"strategie MAS",A104,"Kód a název stavu2","PP30+")+GETPIVOTDATA("Registrační číslo projektu",[1]KHspoj909s!$A$3,"strategie MAS",A104,"Kód a název stavu2","PP41+"),""))</f>
        <v>10</v>
      </c>
      <c r="U104" s="65">
        <f>IF(IFERROR(GETPIVOTDATA("Registrační číslo projektu",[1]KHspoj909s!$A$3,"strategie MAS",A104,"Kód a název stavu2","PP41+"),"")=0,"",IFERROR(GETPIVOTDATA("Registrační číslo projektu",[1]KHspoj909s!$A$3,"strategie MAS",A104,"Kód a název stavu2","PP41+"),""))</f>
        <v>2</v>
      </c>
      <c r="V104" s="68">
        <f>IFERROR(VLOOKUP(A104,[1]M975!$A$5:$B$184,2,0),0)/1000</f>
        <v>2909.3066899999999</v>
      </c>
    </row>
    <row r="105" spans="1:22" x14ac:dyDescent="0.25">
      <c r="A105" s="61" t="s">
        <v>242</v>
      </c>
      <c r="B105" s="62" t="s">
        <v>243</v>
      </c>
      <c r="C105" s="63" t="s">
        <v>63</v>
      </c>
      <c r="D105" s="64" t="s">
        <v>35</v>
      </c>
      <c r="E105" s="64" t="s">
        <v>35</v>
      </c>
      <c r="F105" s="73" t="s">
        <v>35</v>
      </c>
      <c r="G105" s="65">
        <f>IF(SUM(COUNTIFS([1]!HH902HH[číslo IN],'Stav administrace CLLD v IROP'!A105,[1]!HH902HH[[Kód stavu výzvy ]],{"S42";"S5";"S6";"S7";"S8";"S9"}))=0,"",SUM(COUNTIFS([1]!HH902HH[číslo IN],'Stav administrace CLLD v IROP'!A105,[1]!HH902HH[[Kód stavu výzvy ]],{"S42";"S5";"S6";"S7";"S8";"S9"})))</f>
        <v>8</v>
      </c>
      <c r="H105" s="65">
        <f>IF(SUM(COUNTIFS([1]!HH902HH[číslo IN],'Stav administrace CLLD v IROP'!A105,[1]!HH902HH[[Kód stavu výzvy ]],{"S8";"S9"}))=0,"",SUM(COUNTIFS([1]!HH902HH[číslo IN],'Stav administrace CLLD v IROP'!A105,[1]!HH902HH[[Kód stavu výzvy ]],{"S8";"S9"})))</f>
        <v>8</v>
      </c>
      <c r="I105" s="57" t="str">
        <f>IF(IF(IFERROR(VLOOKUP(CONCATENATE($A105,"-",I$6,"-1-0"),'[1]KTAdO CRR'!$A$4:$D$1000,4,0),"")="",IFERROR(VLOOKUP(CONCATENATE($A105,"-",I$6),[1]!Data[[#All],[MASkod]:[Stav KL (se zjištěním/ bez zjištění)]],11,0),""),"zahájeno")=0,"",IF(IFERROR(VLOOKUP(CONCATENATE($A105,"-",I$6,"-1-0"),'[1]KTAdO CRR'!$A$4:$D$1000,4,0),"")="",IFERROR(VLOOKUP(CONCATENATE($A105,"-",I$6),[1]!Data[[#All],[MASkod]:[Stav KL (se zjištěním/ bez zjištění)]],11,0),""),"zahájeno"))</f>
        <v>bez zjištění</v>
      </c>
      <c r="J105" s="58">
        <f>IF(I105="zahájeno",IFERROR(VLOOKUP(CONCATENATE($A105,"-",I$6,"-1-0"),'[1]KTAdO CRR'!$A$4:$D$1000,4,0),""),IF(I105="","",IFERROR(VLOOKUP(CONCATENATE($A105,"-",I$6),[1]!Data[[#All],[MASkod]:[Stav KL (se zjištěním/ bez zjištění)]],4,0),"")))</f>
        <v>4</v>
      </c>
      <c r="K105" s="66" t="str">
        <f>IF(I105="","",IF(IFERROR(VLOOKUP(CONCATENATE($A105,"-",I$6),[1]!Data[[#All],[MASkod]:[JMPRO]],26,0),"")=0,"ANO",IFERROR(UPPER(LEFT(VLOOKUP(CONCATENATE($A105,"-",I$6),[1]!Data[[#All],[MASkod]:[JMPRO]],26,0),3)),"")))</f>
        <v>ANO</v>
      </c>
      <c r="L105" s="57" t="str">
        <f>IF(IF(IFERROR(VLOOKUP(CONCATENATE($A105,"-",L$6,"-1-0"),'[1]KTAdO CRR'!$A$4:$D$1000,4,0),"")="",IFERROR(VLOOKUP(CONCATENATE($A105,"-",L$6),[1]!Data[[#All],[MASkod]:[Stav KL (se zjištěním/ bez zjištění)]],11,0),""),"zahájeno")=0,"zahájheno",IF(IFERROR(VLOOKUP(CONCATENATE($A105,"-",L$6,"-1-0"),'[1]KTAdO CRR'!$A$4:$D$1000,4,0),"")="",IFERROR(VLOOKUP(CONCATENATE($A105,"-",L$6),[1]!Data[[#All],[MASkod]:[Stav KL (se zjištěním/ bez zjištění)]],11,0),""),"zahájeno"))</f>
        <v/>
      </c>
      <c r="M105" s="58" t="str">
        <f>IF(L105="zahájeno",IFERROR(VLOOKUP(CONCATENATE($A105,"-",L$6,"-1-0"),'[1]KTAdO CRR'!$A$4:$D$1000,4,0),""),IF(L105="","",IFERROR(VLOOKUP(CONCATENATE($A105,"-",L$6),[1]!Data[[#All],[MASkod]:[Stav KL (se zjištěním/ bez zjištění)]],4,0),"")))</f>
        <v/>
      </c>
      <c r="N105" s="66" t="str">
        <f>IF(L105="","",IF(IFERROR(VLOOKUP(CONCATENATE($A105,"-",L$6),[1]!Data[[#All],[MASkod]:[JMPRO]],26,0),"")=0,"ANO",IFERROR(UPPER(LEFT(VLOOKUP(CONCATENATE($A105,"-",L$6),[1]!Data[[#All],[MASkod]:[JMPRO]],26,0),3)),"")))</f>
        <v/>
      </c>
      <c r="O105" s="67" t="str">
        <f>IF(AND(I105="zásadní zjištění",K105="NE"),COUNTIFS('[1]AdO CRR'!D:D,'Stav administrace CLLD v IROP'!A105,'[1]AdO CRR'!A:A,'Stav administrace CLLD v IROP'!J105),IF(AND(L105="zásadní zjištění",N105="NE"),COUNTIFS('[1]AdO CRR'!D:D,'Stav administrace CLLD v IROP'!A105,'[1]AdO CRR'!A:A,'Stav administrace CLLD v IROP'!M105),""))</f>
        <v/>
      </c>
      <c r="P105" s="67" t="str">
        <f>IF(AND(I105="zásadní zjištění",K105="NE"),COUNTIFS('[1]AdO CRR'!D:D,'Stav administrace CLLD v IROP'!A105,'[1]AdO CRR'!A:A,'Stav administrace CLLD v IROP'!J105,'[1]AdO CRR'!Q:Q,"ANO"),IF(AND(L105="zásadní zjištění",N105="NE"),COUNTIFS('[1]AdO CRR'!D:D,'Stav administrace CLLD v IROP'!A105,'[1]AdO CRR'!A:A,'Stav administrace CLLD v IROP'!M105,'[1]AdO CRR'!Q:Q,"ANO"),""))</f>
        <v/>
      </c>
      <c r="Q105" s="71">
        <f>IF(COUNTIFS('[1]AdO CRR'!D:D,'Stav administrace CLLD v IROP'!A105)=0,"",COUNTIFS('[1]AdO CRR'!D:D,'Stav administrace CLLD v IROP'!A105))</f>
        <v>3</v>
      </c>
      <c r="R105" s="71">
        <f>IF(COUNTIFS('[1]AdO CRR'!D:D,'Stav administrace CLLD v IROP'!A105,'[1]AdO CRR'!Q:Q,"ANO")=0,"",COUNTIFS('[1]AdO CRR'!D:D,'Stav administrace CLLD v IROP'!A105,'[1]AdO CRR'!Q:Q,"ANO"))</f>
        <v>2</v>
      </c>
      <c r="S105" s="65">
        <f>IF(IFERROR(GETPIVOTDATA("Registrační číslo projektu",[1]KHspoj909s!$A$3,"strategie MAS",A105,"Kód a název stavu2","PP30+")+GETPIVOTDATA("Registrační číslo projektu",[1]KHspoj909s!$A$3,"strategie MAS",A105,"Kód a název stavu2","PP27+")+GETPIVOTDATA("Registrační číslo projektu",[1]KHspoj909s!$A$3,"strategie MAS",A105,"Kód a název stavu2","PP41+"),"")=0,"",IFERROR(GETPIVOTDATA("Registrační číslo projektu",[1]KHspoj909s!$A$3,"strategie MAS",A105,"Kód a název stavu2","PP30+")+GETPIVOTDATA("Registrační číslo projektu",[1]KHspoj909s!$A$3,"strategie MAS",A105,"Kód a název stavu2","PP27+")+GETPIVOTDATA("Registrační číslo projektu",[1]KHspoj909s!$A$3,"strategie MAS",A105,"Kód a název stavu2","PP41+"),""))</f>
        <v>2</v>
      </c>
      <c r="T105" s="65">
        <f>IF(IFERROR(GETPIVOTDATA("Registrační číslo projektu",[1]KHspoj909s!$A$3,"strategie MAS",A105,"Kód a název stavu2","PP30+")+GETPIVOTDATA("Registrační číslo projektu",[1]KHspoj909s!$A$3,"strategie MAS",A105,"Kód a název stavu2","PP41+"),"")=0,"",IFERROR(GETPIVOTDATA("Registrační číslo projektu",[1]KHspoj909s!$A$3,"strategie MAS",A105,"Kód a název stavu2","PP30+")+GETPIVOTDATA("Registrační číslo projektu",[1]KHspoj909s!$A$3,"strategie MAS",A105,"Kód a název stavu2","PP41+"),""))</f>
        <v>2</v>
      </c>
      <c r="U105" s="65" t="str">
        <f>IF(IFERROR(GETPIVOTDATA("Registrační číslo projektu",[1]KHspoj909s!$A$3,"strategie MAS",A105,"Kód a název stavu2","PP41+"),"")=0,"",IFERROR(GETPIVOTDATA("Registrační číslo projektu",[1]KHspoj909s!$A$3,"strategie MAS",A105,"Kód a název stavu2","PP41+"),""))</f>
        <v/>
      </c>
      <c r="V105" s="68">
        <f>IFERROR(VLOOKUP(A105,[1]M975!$A$5:$B$184,2,0),0)/1000</f>
        <v>0</v>
      </c>
    </row>
    <row r="106" spans="1:22" x14ac:dyDescent="0.25">
      <c r="A106" s="61" t="s">
        <v>244</v>
      </c>
      <c r="B106" s="62" t="s">
        <v>245</v>
      </c>
      <c r="C106" s="63" t="s">
        <v>93</v>
      </c>
      <c r="D106" s="64" t="s">
        <v>35</v>
      </c>
      <c r="E106" s="64" t="s">
        <v>35</v>
      </c>
      <c r="F106" s="73" t="s">
        <v>35</v>
      </c>
      <c r="G106" s="65">
        <f>IF(SUM(COUNTIFS([1]!HH902HH[číslo IN],'Stav administrace CLLD v IROP'!A106,[1]!HH902HH[[Kód stavu výzvy ]],{"S42";"S5";"S6";"S7";"S8";"S9"}))=0,"",SUM(COUNTIFS([1]!HH902HH[číslo IN],'Stav administrace CLLD v IROP'!A106,[1]!HH902HH[[Kód stavu výzvy ]],{"S42";"S5";"S6";"S7";"S8";"S9"})))</f>
        <v>4</v>
      </c>
      <c r="H106" s="65">
        <f>IF(SUM(COUNTIFS([1]!HH902HH[číslo IN],'Stav administrace CLLD v IROP'!A106,[1]!HH902HH[[Kód stavu výzvy ]],{"S8";"S9"}))=0,"",SUM(COUNTIFS([1]!HH902HH[číslo IN],'Stav administrace CLLD v IROP'!A106,[1]!HH902HH[[Kód stavu výzvy ]],{"S8";"S9"})))</f>
        <v>4</v>
      </c>
      <c r="I106" s="57" t="str">
        <f>IF(IF(IFERROR(VLOOKUP(CONCATENATE($A106,"-",I$6,"-1-0"),'[1]KTAdO CRR'!$A$4:$D$1000,4,0),"")="",IFERROR(VLOOKUP(CONCATENATE($A106,"-",I$6),[1]!Data[[#All],[MASkod]:[Stav KL (se zjištěním/ bez zjištění)]],11,0),""),"zahájeno")=0,"",IF(IFERROR(VLOOKUP(CONCATENATE($A106,"-",I$6,"-1-0"),'[1]KTAdO CRR'!$A$4:$D$1000,4,0),"")="",IFERROR(VLOOKUP(CONCATENATE($A106,"-",I$6),[1]!Data[[#All],[MASkod]:[Stav KL (se zjištěním/ bez zjištění)]],11,0),""),"zahájeno"))</f>
        <v>se zjištěním</v>
      </c>
      <c r="J106" s="58">
        <f>IF(I106="zahájeno",IFERROR(VLOOKUP(CONCATENATE($A106,"-",I$6,"-1-0"),'[1]KTAdO CRR'!$A$4:$D$1000,4,0),""),IF(I106="","",IFERROR(VLOOKUP(CONCATENATE($A106,"-",I$6),[1]!Data[[#All],[MASkod]:[Stav KL (se zjištěním/ bez zjištění)]],4,0),"")))</f>
        <v>1</v>
      </c>
      <c r="K106" s="66" t="str">
        <f>IF(I106="","",IF(IFERROR(VLOOKUP(CONCATENATE($A106,"-",I$6),[1]!Data[[#All],[MASkod]:[JMPRO]],26,0),"")=0,"ANO",IFERROR(UPPER(LEFT(VLOOKUP(CONCATENATE($A106,"-",I$6),[1]!Data[[#All],[MASkod]:[JMPRO]],26,0),3)),"")))</f>
        <v>ANO</v>
      </c>
      <c r="L106" s="57" t="str">
        <f>IF(IF(IFERROR(VLOOKUP(CONCATENATE($A106,"-",L$6,"-1-0"),'[1]KTAdO CRR'!$A$4:$D$1000,4,0),"")="",IFERROR(VLOOKUP(CONCATENATE($A106,"-",L$6),[1]!Data[[#All],[MASkod]:[Stav KL (se zjištěním/ bez zjištění)]],11,0),""),"zahájeno")=0,"zahájheno",IF(IFERROR(VLOOKUP(CONCATENATE($A106,"-",L$6,"-1-0"),'[1]KTAdO CRR'!$A$4:$D$1000,4,0),"")="",IFERROR(VLOOKUP(CONCATENATE($A106,"-",L$6),[1]!Data[[#All],[MASkod]:[Stav KL (se zjištěním/ bez zjištění)]],11,0),""),"zahájeno"))</f>
        <v/>
      </c>
      <c r="M106" s="58" t="str">
        <f>IF(L106="zahájeno",IFERROR(VLOOKUP(CONCATENATE($A106,"-",L$6,"-1-0"),'[1]KTAdO CRR'!$A$4:$D$1000,4,0),""),IF(L106="","",IFERROR(VLOOKUP(CONCATENATE($A106,"-",L$6),[1]!Data[[#All],[MASkod]:[Stav KL (se zjištěním/ bez zjištění)]],4,0),"")))</f>
        <v/>
      </c>
      <c r="N106" s="66" t="str">
        <f>IF(L106="","",IF(IFERROR(VLOOKUP(CONCATENATE($A106,"-",L$6),[1]!Data[[#All],[MASkod]:[JMPRO]],26,0),"")=0,"ANO",IFERROR(UPPER(LEFT(VLOOKUP(CONCATENATE($A106,"-",L$6),[1]!Data[[#All],[MASkod]:[JMPRO]],26,0),3)),"")))</f>
        <v/>
      </c>
      <c r="O106" s="67" t="str">
        <f>IF(AND(I106="zásadní zjištění",K106="NE"),COUNTIFS('[1]AdO CRR'!D:D,'Stav administrace CLLD v IROP'!A106,'[1]AdO CRR'!A:A,'Stav administrace CLLD v IROP'!J106),IF(AND(L106="zásadní zjištění",N106="NE"),COUNTIFS('[1]AdO CRR'!D:D,'Stav administrace CLLD v IROP'!A106,'[1]AdO CRR'!A:A,'Stav administrace CLLD v IROP'!M106),""))</f>
        <v/>
      </c>
      <c r="P106" s="67" t="str">
        <f>IF(AND(I106="zásadní zjištění",K106="NE"),COUNTIFS('[1]AdO CRR'!D:D,'Stav administrace CLLD v IROP'!A106,'[1]AdO CRR'!A:A,'Stav administrace CLLD v IROP'!J106,'[1]AdO CRR'!Q:Q,"ANO"),IF(AND(L106="zásadní zjištění",N106="NE"),COUNTIFS('[1]AdO CRR'!D:D,'Stav administrace CLLD v IROP'!A106,'[1]AdO CRR'!A:A,'Stav administrace CLLD v IROP'!M106,'[1]AdO CRR'!Q:Q,"ANO"),""))</f>
        <v/>
      </c>
      <c r="Q106" s="71">
        <f>IF(COUNTIFS('[1]AdO CRR'!D:D,'Stav administrace CLLD v IROP'!A106)=0,"",COUNTIFS('[1]AdO CRR'!D:D,'Stav administrace CLLD v IROP'!A106))</f>
        <v>8</v>
      </c>
      <c r="R106" s="71">
        <f>IF(COUNTIFS('[1]AdO CRR'!D:D,'Stav administrace CLLD v IROP'!A106,'[1]AdO CRR'!Q:Q,"ANO")=0,"",COUNTIFS('[1]AdO CRR'!D:D,'Stav administrace CLLD v IROP'!A106,'[1]AdO CRR'!Q:Q,"ANO"))</f>
        <v>2</v>
      </c>
      <c r="S106" s="65" t="str">
        <f>IF(IFERROR(GETPIVOTDATA("Registrační číslo projektu",[1]KHspoj909s!$A$3,"strategie MAS",A106,"Kód a název stavu2","PP30+")+GETPIVOTDATA("Registrační číslo projektu",[1]KHspoj909s!$A$3,"strategie MAS",A106,"Kód a název stavu2","PP27+")+GETPIVOTDATA("Registrační číslo projektu",[1]KHspoj909s!$A$3,"strategie MAS",A106,"Kód a název stavu2","PP41+"),"")=0,"",IFERROR(GETPIVOTDATA("Registrační číslo projektu",[1]KHspoj909s!$A$3,"strategie MAS",A106,"Kód a název stavu2","PP30+")+GETPIVOTDATA("Registrační číslo projektu",[1]KHspoj909s!$A$3,"strategie MAS",A106,"Kód a název stavu2","PP27+")+GETPIVOTDATA("Registrační číslo projektu",[1]KHspoj909s!$A$3,"strategie MAS",A106,"Kód a název stavu2","PP41+"),""))</f>
        <v/>
      </c>
      <c r="T106" s="65" t="str">
        <f>IF(IFERROR(GETPIVOTDATA("Registrační číslo projektu",[1]KHspoj909s!$A$3,"strategie MAS",A106,"Kód a název stavu2","PP30+")+GETPIVOTDATA("Registrační číslo projektu",[1]KHspoj909s!$A$3,"strategie MAS",A106,"Kód a název stavu2","PP41+"),"")=0,"",IFERROR(GETPIVOTDATA("Registrační číslo projektu",[1]KHspoj909s!$A$3,"strategie MAS",A106,"Kód a název stavu2","PP30+")+GETPIVOTDATA("Registrační číslo projektu",[1]KHspoj909s!$A$3,"strategie MAS",A106,"Kód a název stavu2","PP41+"),""))</f>
        <v/>
      </c>
      <c r="U106" s="65" t="str">
        <f>IF(IFERROR(GETPIVOTDATA("Registrační číslo projektu",[1]KHspoj909s!$A$3,"strategie MAS",A106,"Kód a název stavu2","PP41+"),"")=0,"",IFERROR(GETPIVOTDATA("Registrační číslo projektu",[1]KHspoj909s!$A$3,"strategie MAS",A106,"Kód a název stavu2","PP41+"),""))</f>
        <v/>
      </c>
      <c r="V106" s="68">
        <f>IFERROR(VLOOKUP(A106,[1]M975!$A$5:$B$184,2,0),0)/1000</f>
        <v>0</v>
      </c>
    </row>
    <row r="107" spans="1:22" x14ac:dyDescent="0.25">
      <c r="A107" s="61" t="s">
        <v>246</v>
      </c>
      <c r="B107" s="62" t="s">
        <v>247</v>
      </c>
      <c r="C107" s="63" t="s">
        <v>74</v>
      </c>
      <c r="D107" s="64" t="s">
        <v>35</v>
      </c>
      <c r="E107" s="64" t="s">
        <v>35</v>
      </c>
      <c r="F107" s="73" t="s">
        <v>35</v>
      </c>
      <c r="G107" s="65">
        <f>IF(SUM(COUNTIFS([1]!HH902HH[číslo IN],'Stav administrace CLLD v IROP'!A107,[1]!HH902HH[[Kód stavu výzvy ]],{"S42";"S5";"S6";"S7";"S8";"S9"}))=0,"",SUM(COUNTIFS([1]!HH902HH[číslo IN],'Stav administrace CLLD v IROP'!A107,[1]!HH902HH[[Kód stavu výzvy ]],{"S42";"S5";"S6";"S7";"S8";"S9"})))</f>
        <v>6</v>
      </c>
      <c r="H107" s="65">
        <f>IF(SUM(COUNTIFS([1]!HH902HH[číslo IN],'Stav administrace CLLD v IROP'!A107,[1]!HH902HH[[Kód stavu výzvy ]],{"S8";"S9"}))=0,"",SUM(COUNTIFS([1]!HH902HH[číslo IN],'Stav administrace CLLD v IROP'!A107,[1]!HH902HH[[Kód stavu výzvy ]],{"S8";"S9"})))</f>
        <v>6</v>
      </c>
      <c r="I107" s="57" t="str">
        <f>IF(IF(IFERROR(VLOOKUP(CONCATENATE($A107,"-",I$6,"-1-0"),'[1]KTAdO CRR'!$A$4:$D$1000,4,0),"")="",IFERROR(VLOOKUP(CONCATENATE($A107,"-",I$6),[1]!Data[[#All],[MASkod]:[Stav KL (se zjištěním/ bez zjištění)]],11,0),""),"zahájeno")=0,"",IF(IFERROR(VLOOKUP(CONCATENATE($A107,"-",I$6,"-1-0"),'[1]KTAdO CRR'!$A$4:$D$1000,4,0),"")="",IFERROR(VLOOKUP(CONCATENATE($A107,"-",I$6),[1]!Data[[#All],[MASkod]:[Stav KL (se zjištěním/ bez zjištění)]],11,0),""),"zahájeno"))</f>
        <v>se zjištěním</v>
      </c>
      <c r="J107" s="58">
        <f>IF(I107="zahájeno",IFERROR(VLOOKUP(CONCATENATE($A107,"-",I$6,"-1-0"),'[1]KTAdO CRR'!$A$4:$D$1000,4,0),""),IF(I107="","",IFERROR(VLOOKUP(CONCATENATE($A107,"-",I$6),[1]!Data[[#All],[MASkod]:[Stav KL (se zjištěním/ bez zjištění)]],4,0),"")))</f>
        <v>1</v>
      </c>
      <c r="K107" s="66" t="str">
        <f>IF(I107="","",IF(IFERROR(VLOOKUP(CONCATENATE($A107,"-",I$6),[1]!Data[[#All],[MASkod]:[JMPRO]],26,0),"")=0,"ANO",IFERROR(UPPER(LEFT(VLOOKUP(CONCATENATE($A107,"-",I$6),[1]!Data[[#All],[MASkod]:[JMPRO]],26,0),3)),"")))</f>
        <v>ANO</v>
      </c>
      <c r="L107" s="57" t="str">
        <f>IF(IF(IFERROR(VLOOKUP(CONCATENATE($A107,"-",L$6,"-1-0"),'[1]KTAdO CRR'!$A$4:$D$1000,4,0),"")="",IFERROR(VLOOKUP(CONCATENATE($A107,"-",L$6),[1]!Data[[#All],[MASkod]:[Stav KL (se zjištěním/ bez zjištění)]],11,0),""),"zahájeno")=0,"zahájheno",IF(IFERROR(VLOOKUP(CONCATENATE($A107,"-",L$6,"-1-0"),'[1]KTAdO CRR'!$A$4:$D$1000,4,0),"")="",IFERROR(VLOOKUP(CONCATENATE($A107,"-",L$6),[1]!Data[[#All],[MASkod]:[Stav KL (se zjištěním/ bez zjištění)]],11,0),""),"zahájeno"))</f>
        <v/>
      </c>
      <c r="M107" s="58" t="str">
        <f>IF(L107="zahájeno",IFERROR(VLOOKUP(CONCATENATE($A107,"-",L$6,"-1-0"),'[1]KTAdO CRR'!$A$4:$D$1000,4,0),""),IF(L107="","",IFERROR(VLOOKUP(CONCATENATE($A107,"-",L$6),[1]!Data[[#All],[MASkod]:[Stav KL (se zjištěním/ bez zjištění)]],4,0),"")))</f>
        <v/>
      </c>
      <c r="N107" s="66" t="str">
        <f>IF(L107="","",IF(IFERROR(VLOOKUP(CONCATENATE($A107,"-",L$6),[1]!Data[[#All],[MASkod]:[JMPRO]],26,0),"")=0,"ANO",IFERROR(UPPER(LEFT(VLOOKUP(CONCATENATE($A107,"-",L$6),[1]!Data[[#All],[MASkod]:[JMPRO]],26,0),3)),"")))</f>
        <v/>
      </c>
      <c r="O107" s="67" t="str">
        <f>IF(AND(I107="zásadní zjištění",K107="NE"),COUNTIFS('[1]AdO CRR'!D:D,'Stav administrace CLLD v IROP'!A107,'[1]AdO CRR'!A:A,'Stav administrace CLLD v IROP'!J107),IF(AND(L107="zásadní zjištění",N107="NE"),COUNTIFS('[1]AdO CRR'!D:D,'Stav administrace CLLD v IROP'!A107,'[1]AdO CRR'!A:A,'Stav administrace CLLD v IROP'!M107),""))</f>
        <v/>
      </c>
      <c r="P107" s="67" t="str">
        <f>IF(AND(I107="zásadní zjištění",K107="NE"),COUNTIFS('[1]AdO CRR'!D:D,'Stav administrace CLLD v IROP'!A107,'[1]AdO CRR'!A:A,'Stav administrace CLLD v IROP'!J107,'[1]AdO CRR'!Q:Q,"ANO"),IF(AND(L107="zásadní zjištění",N107="NE"),COUNTIFS('[1]AdO CRR'!D:D,'Stav administrace CLLD v IROP'!A107,'[1]AdO CRR'!A:A,'Stav administrace CLLD v IROP'!M107,'[1]AdO CRR'!Q:Q,"ANO"),""))</f>
        <v/>
      </c>
      <c r="Q107" s="71">
        <f>IF(COUNTIFS('[1]AdO CRR'!D:D,'Stav administrace CLLD v IROP'!A107)=0,"",COUNTIFS('[1]AdO CRR'!D:D,'Stav administrace CLLD v IROP'!A107))</f>
        <v>4</v>
      </c>
      <c r="R107" s="71" t="str">
        <f>IF(COUNTIFS('[1]AdO CRR'!D:D,'Stav administrace CLLD v IROP'!A107,'[1]AdO CRR'!Q:Q,"ANO")=0,"",COUNTIFS('[1]AdO CRR'!D:D,'Stav administrace CLLD v IROP'!A107,'[1]AdO CRR'!Q:Q,"ANO"))</f>
        <v/>
      </c>
      <c r="S107" s="65" t="str">
        <f>IF(IFERROR(GETPIVOTDATA("Registrační číslo projektu",[1]KHspoj909s!$A$3,"strategie MAS",A107,"Kód a název stavu2","PP30+")+GETPIVOTDATA("Registrační číslo projektu",[1]KHspoj909s!$A$3,"strategie MAS",A107,"Kód a název stavu2","PP27+")+GETPIVOTDATA("Registrační číslo projektu",[1]KHspoj909s!$A$3,"strategie MAS",A107,"Kód a název stavu2","PP41+"),"")=0,"",IFERROR(GETPIVOTDATA("Registrační číslo projektu",[1]KHspoj909s!$A$3,"strategie MAS",A107,"Kód a název stavu2","PP30+")+GETPIVOTDATA("Registrační číslo projektu",[1]KHspoj909s!$A$3,"strategie MAS",A107,"Kód a název stavu2","PP27+")+GETPIVOTDATA("Registrační číslo projektu",[1]KHspoj909s!$A$3,"strategie MAS",A107,"Kód a název stavu2","PP41+"),""))</f>
        <v/>
      </c>
      <c r="T107" s="65" t="str">
        <f>IF(IFERROR(GETPIVOTDATA("Registrační číslo projektu",[1]KHspoj909s!$A$3,"strategie MAS",A107,"Kód a název stavu2","PP30+")+GETPIVOTDATA("Registrační číslo projektu",[1]KHspoj909s!$A$3,"strategie MAS",A107,"Kód a název stavu2","PP41+"),"")=0,"",IFERROR(GETPIVOTDATA("Registrační číslo projektu",[1]KHspoj909s!$A$3,"strategie MAS",A107,"Kód a název stavu2","PP30+")+GETPIVOTDATA("Registrační číslo projektu",[1]KHspoj909s!$A$3,"strategie MAS",A107,"Kód a název stavu2","PP41+"),""))</f>
        <v/>
      </c>
      <c r="U107" s="65" t="str">
        <f>IF(IFERROR(GETPIVOTDATA("Registrační číslo projektu",[1]KHspoj909s!$A$3,"strategie MAS",A107,"Kód a název stavu2","PP41+"),"")=0,"",IFERROR(GETPIVOTDATA("Registrační číslo projektu",[1]KHspoj909s!$A$3,"strategie MAS",A107,"Kód a název stavu2","PP41+"),""))</f>
        <v/>
      </c>
      <c r="V107" s="68">
        <f>IFERROR(VLOOKUP(A107,[1]M975!$A$5:$B$184,2,0),0)/1000</f>
        <v>0</v>
      </c>
    </row>
    <row r="108" spans="1:22" x14ac:dyDescent="0.25">
      <c r="A108" s="61" t="s">
        <v>248</v>
      </c>
      <c r="B108" s="62" t="s">
        <v>249</v>
      </c>
      <c r="C108" s="63" t="s">
        <v>48</v>
      </c>
      <c r="D108" s="64" t="s">
        <v>35</v>
      </c>
      <c r="E108" s="64" t="s">
        <v>35</v>
      </c>
      <c r="F108" s="73" t="s">
        <v>35</v>
      </c>
      <c r="G108" s="65">
        <f>IF(SUM(COUNTIFS([1]!HH902HH[číslo IN],'Stav administrace CLLD v IROP'!A108,[1]!HH902HH[[Kód stavu výzvy ]],{"S42";"S5";"S6";"S7";"S8";"S9"}))=0,"",SUM(COUNTIFS([1]!HH902HH[číslo IN],'Stav administrace CLLD v IROP'!A108,[1]!HH902HH[[Kód stavu výzvy ]],{"S42";"S5";"S6";"S7";"S8";"S9"})))</f>
        <v>10</v>
      </c>
      <c r="H108" s="65">
        <f>IF(SUM(COUNTIFS([1]!HH902HH[číslo IN],'Stav administrace CLLD v IROP'!A108,[1]!HH902HH[[Kód stavu výzvy ]],{"S8";"S9"}))=0,"",SUM(COUNTIFS([1]!HH902HH[číslo IN],'Stav administrace CLLD v IROP'!A108,[1]!HH902HH[[Kód stavu výzvy ]],{"S8";"S9"})))</f>
        <v>10</v>
      </c>
      <c r="I108" s="57" t="str">
        <f>IF(IF(IFERROR(VLOOKUP(CONCATENATE($A108,"-",I$6,"-1-0"),'[1]KTAdO CRR'!$A$4:$D$1000,4,0),"")="",IFERROR(VLOOKUP(CONCATENATE($A108,"-",I$6),[1]!Data[[#All],[MASkod]:[Stav KL (se zjištěním/ bez zjištění)]],11,0),""),"zahájeno")=0,"",IF(IFERROR(VLOOKUP(CONCATENATE($A108,"-",I$6,"-1-0"),'[1]KTAdO CRR'!$A$4:$D$1000,4,0),"")="",IFERROR(VLOOKUP(CONCATENATE($A108,"-",I$6),[1]!Data[[#All],[MASkod]:[Stav KL (se zjištěním/ bez zjištění)]],11,0),""),"zahájeno"))</f>
        <v>se zjištěním</v>
      </c>
      <c r="J108" s="58">
        <f>IF(I108="zahájeno",IFERROR(VLOOKUP(CONCATENATE($A108,"-",I$6,"-1-0"),'[1]KTAdO CRR'!$A$4:$D$1000,4,0),""),IF(I108="","",IFERROR(VLOOKUP(CONCATENATE($A108,"-",I$6),[1]!Data[[#All],[MASkod]:[Stav KL (se zjištěním/ bez zjištění)]],4,0),"")))</f>
        <v>9</v>
      </c>
      <c r="K108" s="66" t="str">
        <f>IF(I108="","",IF(IFERROR(VLOOKUP(CONCATENATE($A108,"-",I$6),[1]!Data[[#All],[MASkod]:[JMPRO]],26,0),"")=0,"ANO",IFERROR(UPPER(LEFT(VLOOKUP(CONCATENATE($A108,"-",I$6),[1]!Data[[#All],[MASkod]:[JMPRO]],26,0),3)),"")))</f>
        <v>ANO</v>
      </c>
      <c r="L108" s="57" t="str">
        <f>IF(IF(IFERROR(VLOOKUP(CONCATENATE($A108,"-",L$6,"-1-0"),'[1]KTAdO CRR'!$A$4:$D$1000,4,0),"")="",IFERROR(VLOOKUP(CONCATENATE($A108,"-",L$6),[1]!Data[[#All],[MASkod]:[Stav KL (se zjištěním/ bez zjištění)]],11,0),""),"zahájeno")=0,"zahájheno",IF(IFERROR(VLOOKUP(CONCATENATE($A108,"-",L$6,"-1-0"),'[1]KTAdO CRR'!$A$4:$D$1000,4,0),"")="",IFERROR(VLOOKUP(CONCATENATE($A108,"-",L$6),[1]!Data[[#All],[MASkod]:[Stav KL (se zjištěním/ bez zjištění)]],11,0),""),"zahájeno"))</f>
        <v/>
      </c>
      <c r="M108" s="58" t="str">
        <f>IF(L108="zahájeno",IFERROR(VLOOKUP(CONCATENATE($A108,"-",L$6,"-1-0"),'[1]KTAdO CRR'!$A$4:$D$1000,4,0),""),IF(L108="","",IFERROR(VLOOKUP(CONCATENATE($A108,"-",L$6),[1]!Data[[#All],[MASkod]:[Stav KL (se zjištěním/ bez zjištění)]],4,0),"")))</f>
        <v/>
      </c>
      <c r="N108" s="66" t="str">
        <f>IF(L108="","",IF(IFERROR(VLOOKUP(CONCATENATE($A108,"-",L$6),[1]!Data[[#All],[MASkod]:[JMPRO]],26,0),"")=0,"ANO",IFERROR(UPPER(LEFT(VLOOKUP(CONCATENATE($A108,"-",L$6),[1]!Data[[#All],[MASkod]:[JMPRO]],26,0),3)),"")))</f>
        <v/>
      </c>
      <c r="O108" s="67" t="str">
        <f>IF(AND(I108="zásadní zjištění",K108="NE"),COUNTIFS('[1]AdO CRR'!D:D,'Stav administrace CLLD v IROP'!A108,'[1]AdO CRR'!A:A,'Stav administrace CLLD v IROP'!J108),IF(AND(L108="zásadní zjištění",N108="NE"),COUNTIFS('[1]AdO CRR'!D:D,'Stav administrace CLLD v IROP'!A108,'[1]AdO CRR'!A:A,'Stav administrace CLLD v IROP'!M108),""))</f>
        <v/>
      </c>
      <c r="P108" s="67" t="str">
        <f>IF(AND(I108="zásadní zjištění",K108="NE"),COUNTIFS('[1]AdO CRR'!D:D,'Stav administrace CLLD v IROP'!A108,'[1]AdO CRR'!A:A,'Stav administrace CLLD v IROP'!J108,'[1]AdO CRR'!Q:Q,"ANO"),IF(AND(L108="zásadní zjištění",N108="NE"),COUNTIFS('[1]AdO CRR'!D:D,'Stav administrace CLLD v IROP'!A108,'[1]AdO CRR'!A:A,'Stav administrace CLLD v IROP'!M108,'[1]AdO CRR'!Q:Q,"ANO"),""))</f>
        <v/>
      </c>
      <c r="Q108" s="71">
        <f>IF(COUNTIFS('[1]AdO CRR'!D:D,'Stav administrace CLLD v IROP'!A108)=0,"",COUNTIFS('[1]AdO CRR'!D:D,'Stav administrace CLLD v IROP'!A108))</f>
        <v>15</v>
      </c>
      <c r="R108" s="71">
        <f>IF(COUNTIFS('[1]AdO CRR'!D:D,'Stav administrace CLLD v IROP'!A108,'[1]AdO CRR'!Q:Q,"ANO")=0,"",COUNTIFS('[1]AdO CRR'!D:D,'Stav administrace CLLD v IROP'!A108,'[1]AdO CRR'!Q:Q,"ANO"))</f>
        <v>10</v>
      </c>
      <c r="S108" s="65">
        <f>IF(IFERROR(GETPIVOTDATA("Registrační číslo projektu",[1]KHspoj909s!$A$3,"strategie MAS",A108,"Kód a název stavu2","PP30+")+GETPIVOTDATA("Registrační číslo projektu",[1]KHspoj909s!$A$3,"strategie MAS",A108,"Kód a název stavu2","PP27+")+GETPIVOTDATA("Registrační číslo projektu",[1]KHspoj909s!$A$3,"strategie MAS",A108,"Kód a název stavu2","PP41+"),"")=0,"",IFERROR(GETPIVOTDATA("Registrační číslo projektu",[1]KHspoj909s!$A$3,"strategie MAS",A108,"Kód a název stavu2","PP30+")+GETPIVOTDATA("Registrační číslo projektu",[1]KHspoj909s!$A$3,"strategie MAS",A108,"Kód a název stavu2","PP27+")+GETPIVOTDATA("Registrační číslo projektu",[1]KHspoj909s!$A$3,"strategie MAS",A108,"Kód a název stavu2","PP41+"),""))</f>
        <v>9</v>
      </c>
      <c r="T108" s="65">
        <f>IF(IFERROR(GETPIVOTDATA("Registrační číslo projektu",[1]KHspoj909s!$A$3,"strategie MAS",A108,"Kód a název stavu2","PP30+")+GETPIVOTDATA("Registrační číslo projektu",[1]KHspoj909s!$A$3,"strategie MAS",A108,"Kód a název stavu2","PP41+"),"")=0,"",IFERROR(GETPIVOTDATA("Registrační číslo projektu",[1]KHspoj909s!$A$3,"strategie MAS",A108,"Kód a název stavu2","PP30+")+GETPIVOTDATA("Registrační číslo projektu",[1]KHspoj909s!$A$3,"strategie MAS",A108,"Kód a název stavu2","PP41+"),""))</f>
        <v>8</v>
      </c>
      <c r="U108" s="65">
        <f>IF(IFERROR(GETPIVOTDATA("Registrační číslo projektu",[1]KHspoj909s!$A$3,"strategie MAS",A108,"Kód a název stavu2","PP41+"),"")=0,"",IFERROR(GETPIVOTDATA("Registrační číslo projektu",[1]KHspoj909s!$A$3,"strategie MAS",A108,"Kód a název stavu2","PP41+"),""))</f>
        <v>4</v>
      </c>
      <c r="V108" s="68">
        <f>IFERROR(VLOOKUP(A108,[1]M975!$A$5:$B$184,2,0),0)/1000</f>
        <v>5154.4401799999996</v>
      </c>
    </row>
    <row r="109" spans="1:22" x14ac:dyDescent="0.25">
      <c r="A109" s="61" t="s">
        <v>250</v>
      </c>
      <c r="B109" s="62" t="s">
        <v>251</v>
      </c>
      <c r="C109" s="63" t="s">
        <v>40</v>
      </c>
      <c r="D109" s="64" t="s">
        <v>35</v>
      </c>
      <c r="E109" s="64" t="s">
        <v>35</v>
      </c>
      <c r="F109" s="73" t="s">
        <v>35</v>
      </c>
      <c r="G109" s="65">
        <f>IF(SUM(COUNTIFS([1]!HH902HH[číslo IN],'Stav administrace CLLD v IROP'!A109,[1]!HH902HH[[Kód stavu výzvy ]],{"S42";"S5";"S6";"S7";"S8";"S9"}))=0,"",SUM(COUNTIFS([1]!HH902HH[číslo IN],'Stav administrace CLLD v IROP'!A109,[1]!HH902HH[[Kód stavu výzvy ]],{"S42";"S5";"S6";"S7";"S8";"S9"})))</f>
        <v>3</v>
      </c>
      <c r="H109" s="65">
        <f>IF(SUM(COUNTIFS([1]!HH902HH[číslo IN],'Stav administrace CLLD v IROP'!A109,[1]!HH902HH[[Kód stavu výzvy ]],{"S8";"S9"}))=0,"",SUM(COUNTIFS([1]!HH902HH[číslo IN],'Stav administrace CLLD v IROP'!A109,[1]!HH902HH[[Kód stavu výzvy ]],{"S8";"S9"})))</f>
        <v>2</v>
      </c>
      <c r="I109" s="57" t="str">
        <f>IF(IF(IFERROR(VLOOKUP(CONCATENATE($A109,"-",I$6,"-1-0"),'[1]KTAdO CRR'!$A$4:$D$1000,4,0),"")="",IFERROR(VLOOKUP(CONCATENATE($A109,"-",I$6),[1]!Data[[#All],[MASkod]:[Stav KL (se zjištěním/ bez zjištění)]],11,0),""),"zahájeno")=0,"",IF(IFERROR(VLOOKUP(CONCATENATE($A109,"-",I$6,"-1-0"),'[1]KTAdO CRR'!$A$4:$D$1000,4,0),"")="",IFERROR(VLOOKUP(CONCATENATE($A109,"-",I$6),[1]!Data[[#All],[MASkod]:[Stav KL (se zjištěním/ bez zjištění)]],11,0),""),"zahájeno"))</f>
        <v>se zjištěním</v>
      </c>
      <c r="J109" s="58">
        <f>IF(I109="zahájeno",IFERROR(VLOOKUP(CONCATENATE($A109,"-",I$6,"-1-0"),'[1]KTAdO CRR'!$A$4:$D$1000,4,0),""),IF(I109="","",IFERROR(VLOOKUP(CONCATENATE($A109,"-",I$6),[1]!Data[[#All],[MASkod]:[Stav KL (se zjištěním/ bez zjištění)]],4,0),"")))</f>
        <v>1</v>
      </c>
      <c r="K109" s="66" t="str">
        <f>IF(I109="","",IF(IFERROR(VLOOKUP(CONCATENATE($A109,"-",I$6),[1]!Data[[#All],[MASkod]:[JMPRO]],26,0),"")=0,"ANO",IFERROR(UPPER(LEFT(VLOOKUP(CONCATENATE($A109,"-",I$6),[1]!Data[[#All],[MASkod]:[JMPRO]],26,0),3)),"")))</f>
        <v>ANO</v>
      </c>
      <c r="L109" s="57" t="str">
        <f>IF(IF(IFERROR(VLOOKUP(CONCATENATE($A109,"-",L$6,"-1-0"),'[1]KTAdO CRR'!$A$4:$D$1000,4,0),"")="",IFERROR(VLOOKUP(CONCATENATE($A109,"-",L$6),[1]!Data[[#All],[MASkod]:[Stav KL (se zjištěním/ bez zjištění)]],11,0),""),"zahájeno")=0,"zahájheno",IF(IFERROR(VLOOKUP(CONCATENATE($A109,"-",L$6,"-1-0"),'[1]KTAdO CRR'!$A$4:$D$1000,4,0),"")="",IFERROR(VLOOKUP(CONCATENATE($A109,"-",L$6),[1]!Data[[#All],[MASkod]:[Stav KL (se zjištěním/ bez zjištění)]],11,0),""),"zahájeno"))</f>
        <v/>
      </c>
      <c r="M109" s="58" t="str">
        <f>IF(L109="zahájeno",IFERROR(VLOOKUP(CONCATENATE($A109,"-",L$6,"-1-0"),'[1]KTAdO CRR'!$A$4:$D$1000,4,0),""),IF(L109="","",IFERROR(VLOOKUP(CONCATENATE($A109,"-",L$6),[1]!Data[[#All],[MASkod]:[Stav KL (se zjištěním/ bez zjištění)]],4,0),"")))</f>
        <v/>
      </c>
      <c r="N109" s="66" t="str">
        <f>IF(L109="","",IF(IFERROR(VLOOKUP(CONCATENATE($A109,"-",L$6),[1]!Data[[#All],[MASkod]:[JMPRO]],26,0),"")=0,"ANO",IFERROR(UPPER(LEFT(VLOOKUP(CONCATENATE($A109,"-",L$6),[1]!Data[[#All],[MASkod]:[JMPRO]],26,0),3)),"")))</f>
        <v/>
      </c>
      <c r="O109" s="67" t="str">
        <f>IF(AND(I109="zásadní zjištění",K109="NE"),COUNTIFS('[1]AdO CRR'!D:D,'Stav administrace CLLD v IROP'!A109,'[1]AdO CRR'!A:A,'Stav administrace CLLD v IROP'!J109),IF(AND(L109="zásadní zjištění",N109="NE"),COUNTIFS('[1]AdO CRR'!D:D,'Stav administrace CLLD v IROP'!A109,'[1]AdO CRR'!A:A,'Stav administrace CLLD v IROP'!M109),""))</f>
        <v/>
      </c>
      <c r="P109" s="67" t="str">
        <f>IF(AND(I109="zásadní zjištění",K109="NE"),COUNTIFS('[1]AdO CRR'!D:D,'Stav administrace CLLD v IROP'!A109,'[1]AdO CRR'!A:A,'Stav administrace CLLD v IROP'!J109,'[1]AdO CRR'!Q:Q,"ANO"),IF(AND(L109="zásadní zjištění",N109="NE"),COUNTIFS('[1]AdO CRR'!D:D,'Stav administrace CLLD v IROP'!A109,'[1]AdO CRR'!A:A,'Stav administrace CLLD v IROP'!M109,'[1]AdO CRR'!Q:Q,"ANO"),""))</f>
        <v/>
      </c>
      <c r="Q109" s="71">
        <f>IF(COUNTIFS('[1]AdO CRR'!D:D,'Stav administrace CLLD v IROP'!A109)=0,"",COUNTIFS('[1]AdO CRR'!D:D,'Stav administrace CLLD v IROP'!A109))</f>
        <v>4</v>
      </c>
      <c r="R109" s="71">
        <f>IF(COUNTIFS('[1]AdO CRR'!D:D,'Stav administrace CLLD v IROP'!A109,'[1]AdO CRR'!Q:Q,"ANO")=0,"",COUNTIFS('[1]AdO CRR'!D:D,'Stav administrace CLLD v IROP'!A109,'[1]AdO CRR'!Q:Q,"ANO"))</f>
        <v>4</v>
      </c>
      <c r="S109" s="65">
        <f>IF(IFERROR(GETPIVOTDATA("Registrační číslo projektu",[1]KHspoj909s!$A$3,"strategie MAS",A109,"Kód a název stavu2","PP30+")+GETPIVOTDATA("Registrační číslo projektu",[1]KHspoj909s!$A$3,"strategie MAS",A109,"Kód a název stavu2","PP27+")+GETPIVOTDATA("Registrační číslo projektu",[1]KHspoj909s!$A$3,"strategie MAS",A109,"Kód a název stavu2","PP41+"),"")=0,"",IFERROR(GETPIVOTDATA("Registrační číslo projektu",[1]KHspoj909s!$A$3,"strategie MAS",A109,"Kód a název stavu2","PP30+")+GETPIVOTDATA("Registrační číslo projektu",[1]KHspoj909s!$A$3,"strategie MAS",A109,"Kód a název stavu2","PP27+")+GETPIVOTDATA("Registrační číslo projektu",[1]KHspoj909s!$A$3,"strategie MAS",A109,"Kód a název stavu2","PP41+"),""))</f>
        <v>4</v>
      </c>
      <c r="T109" s="65">
        <f>IF(IFERROR(GETPIVOTDATA("Registrační číslo projektu",[1]KHspoj909s!$A$3,"strategie MAS",A109,"Kód a název stavu2","PP30+")+GETPIVOTDATA("Registrační číslo projektu",[1]KHspoj909s!$A$3,"strategie MAS",A109,"Kód a název stavu2","PP41+"),"")=0,"",IFERROR(GETPIVOTDATA("Registrační číslo projektu",[1]KHspoj909s!$A$3,"strategie MAS",A109,"Kód a název stavu2","PP30+")+GETPIVOTDATA("Registrační číslo projektu",[1]KHspoj909s!$A$3,"strategie MAS",A109,"Kód a název stavu2","PP41+"),""))</f>
        <v>2</v>
      </c>
      <c r="U109" s="65" t="str">
        <f>IF(IFERROR(GETPIVOTDATA("Registrační číslo projektu",[1]KHspoj909s!$A$3,"strategie MAS",A109,"Kód a název stavu2","PP41+"),"")=0,"",IFERROR(GETPIVOTDATA("Registrační číslo projektu",[1]KHspoj909s!$A$3,"strategie MAS",A109,"Kód a název stavu2","PP41+"),""))</f>
        <v/>
      </c>
      <c r="V109" s="68">
        <f>IFERROR(VLOOKUP(A109,[1]M975!$A$5:$B$184,2,0),0)/1000</f>
        <v>0</v>
      </c>
    </row>
    <row r="110" spans="1:22" x14ac:dyDescent="0.25">
      <c r="A110" s="61" t="s">
        <v>252</v>
      </c>
      <c r="B110" s="62" t="s">
        <v>253</v>
      </c>
      <c r="C110" s="63" t="s">
        <v>54</v>
      </c>
      <c r="D110" s="64" t="s">
        <v>35</v>
      </c>
      <c r="E110" s="64" t="s">
        <v>35</v>
      </c>
      <c r="F110" s="73" t="s">
        <v>35</v>
      </c>
      <c r="G110" s="65">
        <f>IF(SUM(COUNTIFS([1]!HH902HH[číslo IN],'Stav administrace CLLD v IROP'!A110,[1]!HH902HH[[Kód stavu výzvy ]],{"S42";"S5";"S6";"S7";"S8";"S9"}))=0,"",SUM(COUNTIFS([1]!HH902HH[číslo IN],'Stav administrace CLLD v IROP'!A110,[1]!HH902HH[[Kód stavu výzvy ]],{"S42";"S5";"S6";"S7";"S8";"S9"})))</f>
        <v>9</v>
      </c>
      <c r="H110" s="65">
        <f>IF(SUM(COUNTIFS([1]!HH902HH[číslo IN],'Stav administrace CLLD v IROP'!A110,[1]!HH902HH[[Kód stavu výzvy ]],{"S8";"S9"}))=0,"",SUM(COUNTIFS([1]!HH902HH[číslo IN],'Stav administrace CLLD v IROP'!A110,[1]!HH902HH[[Kód stavu výzvy ]],{"S8";"S9"})))</f>
        <v>9</v>
      </c>
      <c r="I110" s="57" t="str">
        <f>IF(IF(IFERROR(VLOOKUP(CONCATENATE($A110,"-",I$6,"-1-0"),'[1]KTAdO CRR'!$A$4:$D$1000,4,0),"")="",IFERROR(VLOOKUP(CONCATENATE($A110,"-",I$6),[1]!Data[[#All],[MASkod]:[Stav KL (se zjištěním/ bez zjištění)]],11,0),""),"zahájeno")=0,"",IF(IFERROR(VLOOKUP(CONCATENATE($A110,"-",I$6,"-1-0"),'[1]KTAdO CRR'!$A$4:$D$1000,4,0),"")="",IFERROR(VLOOKUP(CONCATENATE($A110,"-",I$6),[1]!Data[[#All],[MASkod]:[Stav KL (se zjištěním/ bez zjištění)]],11,0),""),"zahájeno"))</f>
        <v>bez zjištění</v>
      </c>
      <c r="J110" s="58">
        <f>IF(I110="zahájeno",IFERROR(VLOOKUP(CONCATENATE($A110,"-",I$6,"-1-0"),'[1]KTAdO CRR'!$A$4:$D$1000,4,0),""),IF(I110="","",IFERROR(VLOOKUP(CONCATENATE($A110,"-",I$6),[1]!Data[[#All],[MASkod]:[Stav KL (se zjištěním/ bez zjištění)]],4,0),"")))</f>
        <v>9</v>
      </c>
      <c r="K110" s="66" t="str">
        <f>IF(I110="","",IF(IFERROR(VLOOKUP(CONCATENATE($A110,"-",I$6),[1]!Data[[#All],[MASkod]:[JMPRO]],26,0),"")=0,"ANO",IFERROR(UPPER(LEFT(VLOOKUP(CONCATENATE($A110,"-",I$6),[1]!Data[[#All],[MASkod]:[JMPRO]],26,0),3)),"")))</f>
        <v>ANO</v>
      </c>
      <c r="L110" s="57" t="str">
        <f>IF(IF(IFERROR(VLOOKUP(CONCATENATE($A110,"-",L$6,"-1-0"),'[1]KTAdO CRR'!$A$4:$D$1000,4,0),"")="",IFERROR(VLOOKUP(CONCATENATE($A110,"-",L$6),[1]!Data[[#All],[MASkod]:[Stav KL (se zjištěním/ bez zjištění)]],11,0),""),"zahájeno")=0,"zahájheno",IF(IFERROR(VLOOKUP(CONCATENATE($A110,"-",L$6,"-1-0"),'[1]KTAdO CRR'!$A$4:$D$1000,4,0),"")="",IFERROR(VLOOKUP(CONCATENATE($A110,"-",L$6),[1]!Data[[#All],[MASkod]:[Stav KL (se zjištěním/ bez zjištění)]],11,0),""),"zahájeno"))</f>
        <v/>
      </c>
      <c r="M110" s="58" t="str">
        <f>IF(L110="zahájeno",IFERROR(VLOOKUP(CONCATENATE($A110,"-",L$6,"-1-0"),'[1]KTAdO CRR'!$A$4:$D$1000,4,0),""),IF(L110="","",IFERROR(VLOOKUP(CONCATENATE($A110,"-",L$6),[1]!Data[[#All],[MASkod]:[Stav KL (se zjištěním/ bez zjištění)]],4,0),"")))</f>
        <v/>
      </c>
      <c r="N110" s="66" t="str">
        <f>IF(L110="","",IF(IFERROR(VLOOKUP(CONCATENATE($A110,"-",L$6),[1]!Data[[#All],[MASkod]:[JMPRO]],26,0),"")=0,"ANO",IFERROR(UPPER(LEFT(VLOOKUP(CONCATENATE($A110,"-",L$6),[1]!Data[[#All],[MASkod]:[JMPRO]],26,0),3)),"")))</f>
        <v/>
      </c>
      <c r="O110" s="67" t="str">
        <f>IF(AND(I110="zásadní zjištění",K110="NE"),COUNTIFS('[1]AdO CRR'!D:D,'Stav administrace CLLD v IROP'!A110,'[1]AdO CRR'!A:A,'Stav administrace CLLD v IROP'!J110),IF(AND(L110="zásadní zjištění",N110="NE"),COUNTIFS('[1]AdO CRR'!D:D,'Stav administrace CLLD v IROP'!A110,'[1]AdO CRR'!A:A,'Stav administrace CLLD v IROP'!M110),""))</f>
        <v/>
      </c>
      <c r="P110" s="67" t="str">
        <f>IF(AND(I110="zásadní zjištění",K110="NE"),COUNTIFS('[1]AdO CRR'!D:D,'Stav administrace CLLD v IROP'!A110,'[1]AdO CRR'!A:A,'Stav administrace CLLD v IROP'!J110,'[1]AdO CRR'!Q:Q,"ANO"),IF(AND(L110="zásadní zjištění",N110="NE"),COUNTIFS('[1]AdO CRR'!D:D,'Stav administrace CLLD v IROP'!A110,'[1]AdO CRR'!A:A,'Stav administrace CLLD v IROP'!M110,'[1]AdO CRR'!Q:Q,"ANO"),""))</f>
        <v/>
      </c>
      <c r="Q110" s="71">
        <f>IF(COUNTIFS('[1]AdO CRR'!D:D,'Stav administrace CLLD v IROP'!A110)=0,"",COUNTIFS('[1]AdO CRR'!D:D,'Stav administrace CLLD v IROP'!A110))</f>
        <v>9</v>
      </c>
      <c r="R110" s="71">
        <f>IF(COUNTIFS('[1]AdO CRR'!D:D,'Stav administrace CLLD v IROP'!A110,'[1]AdO CRR'!Q:Q,"ANO")=0,"",COUNTIFS('[1]AdO CRR'!D:D,'Stav administrace CLLD v IROP'!A110,'[1]AdO CRR'!Q:Q,"ANO"))</f>
        <v>3</v>
      </c>
      <c r="S110" s="65">
        <f>IF(IFERROR(GETPIVOTDATA("Registrační číslo projektu",[1]KHspoj909s!$A$3,"strategie MAS",A110,"Kód a název stavu2","PP30+")+GETPIVOTDATA("Registrační číslo projektu",[1]KHspoj909s!$A$3,"strategie MAS",A110,"Kód a název stavu2","PP27+")+GETPIVOTDATA("Registrační číslo projektu",[1]KHspoj909s!$A$3,"strategie MAS",A110,"Kód a název stavu2","PP41+"),"")=0,"",IFERROR(GETPIVOTDATA("Registrační číslo projektu",[1]KHspoj909s!$A$3,"strategie MAS",A110,"Kód a název stavu2","PP30+")+GETPIVOTDATA("Registrační číslo projektu",[1]KHspoj909s!$A$3,"strategie MAS",A110,"Kód a název stavu2","PP27+")+GETPIVOTDATA("Registrační číslo projektu",[1]KHspoj909s!$A$3,"strategie MAS",A110,"Kód a název stavu2","PP41+"),""))</f>
        <v>3</v>
      </c>
      <c r="T110" s="65">
        <f>IF(IFERROR(GETPIVOTDATA("Registrační číslo projektu",[1]KHspoj909s!$A$3,"strategie MAS",A110,"Kód a název stavu2","PP30+")+GETPIVOTDATA("Registrační číslo projektu",[1]KHspoj909s!$A$3,"strategie MAS",A110,"Kód a název stavu2","PP41+"),"")=0,"",IFERROR(GETPIVOTDATA("Registrační číslo projektu",[1]KHspoj909s!$A$3,"strategie MAS",A110,"Kód a název stavu2","PP30+")+GETPIVOTDATA("Registrační číslo projektu",[1]KHspoj909s!$A$3,"strategie MAS",A110,"Kód a název stavu2","PP41+"),""))</f>
        <v>3</v>
      </c>
      <c r="U110" s="65" t="str">
        <f>IF(IFERROR(GETPIVOTDATA("Registrační číslo projektu",[1]KHspoj909s!$A$3,"strategie MAS",A110,"Kód a název stavu2","PP41+"),"")=0,"",IFERROR(GETPIVOTDATA("Registrační číslo projektu",[1]KHspoj909s!$A$3,"strategie MAS",A110,"Kód a název stavu2","PP41+"),""))</f>
        <v/>
      </c>
      <c r="V110" s="68">
        <f>IFERROR(VLOOKUP(A110,[1]M975!$A$5:$B$184,2,0),0)/1000</f>
        <v>0</v>
      </c>
    </row>
    <row r="111" spans="1:22" x14ac:dyDescent="0.25">
      <c r="A111" s="61" t="s">
        <v>254</v>
      </c>
      <c r="B111" s="62" t="s">
        <v>255</v>
      </c>
      <c r="C111" s="70" t="s">
        <v>48</v>
      </c>
      <c r="D111" s="64" t="s">
        <v>35</v>
      </c>
      <c r="E111" s="64" t="s">
        <v>35</v>
      </c>
      <c r="F111" s="73" t="s">
        <v>35</v>
      </c>
      <c r="G111" s="65">
        <f>IF(SUM(COUNTIFS([1]!HH902HH[číslo IN],'Stav administrace CLLD v IROP'!A111,[1]!HH902HH[[Kód stavu výzvy ]],{"S42";"S5";"S6";"S7";"S8";"S9"}))=0,"",SUM(COUNTIFS([1]!HH902HH[číslo IN],'Stav administrace CLLD v IROP'!A111,[1]!HH902HH[[Kód stavu výzvy ]],{"S42";"S5";"S6";"S7";"S8";"S9"})))</f>
        <v>8</v>
      </c>
      <c r="H111" s="65">
        <f>IF(SUM(COUNTIFS([1]!HH902HH[číslo IN],'Stav administrace CLLD v IROP'!A111,[1]!HH902HH[[Kód stavu výzvy ]],{"S8";"S9"}))=0,"",SUM(COUNTIFS([1]!HH902HH[číslo IN],'Stav administrace CLLD v IROP'!A111,[1]!HH902HH[[Kód stavu výzvy ]],{"S8";"S9"})))</f>
        <v>8</v>
      </c>
      <c r="I111" s="57" t="str">
        <f>IF(IF(IFERROR(VLOOKUP(CONCATENATE($A111,"-",I$6,"-1-0"),'[1]KTAdO CRR'!$A$4:$D$1000,4,0),"")="",IFERROR(VLOOKUP(CONCATENATE($A111,"-",I$6),[1]!Data[[#All],[MASkod]:[Stav KL (se zjištěním/ bez zjištění)]],11,0),""),"zahájeno")=0,"",IF(IFERROR(VLOOKUP(CONCATENATE($A111,"-",I$6,"-1-0"),'[1]KTAdO CRR'!$A$4:$D$1000,4,0),"")="",IFERROR(VLOOKUP(CONCATENATE($A111,"-",I$6),[1]!Data[[#All],[MASkod]:[Stav KL (se zjištěním/ bez zjištění)]],11,0),""),"zahájeno"))</f>
        <v>bez zjištění</v>
      </c>
      <c r="J111" s="58">
        <f>IF(I111="zahájeno",IFERROR(VLOOKUP(CONCATENATE($A111,"-",I$6,"-1-0"),'[1]KTAdO CRR'!$A$4:$D$1000,4,0),""),IF(I111="","",IFERROR(VLOOKUP(CONCATENATE($A111,"-",I$6),[1]!Data[[#All],[MASkod]:[Stav KL (se zjištěním/ bez zjištění)]],4,0),"")))</f>
        <v>1</v>
      </c>
      <c r="K111" s="66" t="str">
        <f>IF(I111="","",IF(IFERROR(VLOOKUP(CONCATENATE($A111,"-",I$6),[1]!Data[[#All],[MASkod]:[JMPRO]],26,0),"")=0,"ANO",IFERROR(UPPER(LEFT(VLOOKUP(CONCATENATE($A111,"-",I$6),[1]!Data[[#All],[MASkod]:[JMPRO]],26,0),3)),"")))</f>
        <v>ANO</v>
      </c>
      <c r="L111" s="57" t="str">
        <f>IF(IF(IFERROR(VLOOKUP(CONCATENATE($A111,"-",L$6,"-1-0"),'[1]KTAdO CRR'!$A$4:$D$1000,4,0),"")="",IFERROR(VLOOKUP(CONCATENATE($A111,"-",L$6),[1]!Data[[#All],[MASkod]:[Stav KL (se zjištěním/ bez zjištění)]],11,0),""),"zahájeno")=0,"zahájheno",IF(IFERROR(VLOOKUP(CONCATENATE($A111,"-",L$6,"-1-0"),'[1]KTAdO CRR'!$A$4:$D$1000,4,0),"")="",IFERROR(VLOOKUP(CONCATENATE($A111,"-",L$6),[1]!Data[[#All],[MASkod]:[Stav KL (se zjištěním/ bez zjištění)]],11,0),""),"zahájeno"))</f>
        <v/>
      </c>
      <c r="M111" s="58" t="str">
        <f>IF(L111="zahájeno",IFERROR(VLOOKUP(CONCATENATE($A111,"-",L$6,"-1-0"),'[1]KTAdO CRR'!$A$4:$D$1000,4,0),""),IF(L111="","",IFERROR(VLOOKUP(CONCATENATE($A111,"-",L$6),[1]!Data[[#All],[MASkod]:[Stav KL (se zjištěním/ bez zjištění)]],4,0),"")))</f>
        <v/>
      </c>
      <c r="N111" s="66" t="str">
        <f>IF(L111="","",IF(IFERROR(VLOOKUP(CONCATENATE($A111,"-",L$6),[1]!Data[[#All],[MASkod]:[JMPRO]],26,0),"")=0,"ANO",IFERROR(UPPER(LEFT(VLOOKUP(CONCATENATE($A111,"-",L$6),[1]!Data[[#All],[MASkod]:[JMPRO]],26,0),3)),"")))</f>
        <v/>
      </c>
      <c r="O111" s="67" t="str">
        <f>IF(AND(I111="zásadní zjištění",K111="NE"),COUNTIFS('[1]AdO CRR'!D:D,'Stav administrace CLLD v IROP'!A111,'[1]AdO CRR'!A:A,'Stav administrace CLLD v IROP'!J111),IF(AND(L111="zásadní zjištění",N111="NE"),COUNTIFS('[1]AdO CRR'!D:D,'Stav administrace CLLD v IROP'!A111,'[1]AdO CRR'!A:A,'Stav administrace CLLD v IROP'!M111),""))</f>
        <v/>
      </c>
      <c r="P111" s="67" t="str">
        <f>IF(AND(I111="zásadní zjištění",K111="NE"),COUNTIFS('[1]AdO CRR'!D:D,'Stav administrace CLLD v IROP'!A111,'[1]AdO CRR'!A:A,'Stav administrace CLLD v IROP'!J111,'[1]AdO CRR'!Q:Q,"ANO"),IF(AND(L111="zásadní zjištění",N111="NE"),COUNTIFS('[1]AdO CRR'!D:D,'Stav administrace CLLD v IROP'!A111,'[1]AdO CRR'!A:A,'Stav administrace CLLD v IROP'!M111,'[1]AdO CRR'!Q:Q,"ANO"),""))</f>
        <v/>
      </c>
      <c r="Q111" s="71">
        <f>IF(COUNTIFS('[1]AdO CRR'!D:D,'Stav administrace CLLD v IROP'!A111)=0,"",COUNTIFS('[1]AdO CRR'!D:D,'Stav administrace CLLD v IROP'!A111))</f>
        <v>14</v>
      </c>
      <c r="R111" s="71">
        <f>IF(COUNTIFS('[1]AdO CRR'!D:D,'Stav administrace CLLD v IROP'!A111,'[1]AdO CRR'!Q:Q,"ANO")=0,"",COUNTIFS('[1]AdO CRR'!D:D,'Stav administrace CLLD v IROP'!A111,'[1]AdO CRR'!Q:Q,"ANO"))</f>
        <v>12</v>
      </c>
      <c r="S111" s="65">
        <f>IF(IFERROR(GETPIVOTDATA("Registrační číslo projektu",[1]KHspoj909s!$A$3,"strategie MAS",A111,"Kód a název stavu2","PP30+")+GETPIVOTDATA("Registrační číslo projektu",[1]KHspoj909s!$A$3,"strategie MAS",A111,"Kód a název stavu2","PP27+")+GETPIVOTDATA("Registrační číslo projektu",[1]KHspoj909s!$A$3,"strategie MAS",A111,"Kód a název stavu2","PP41+"),"")=0,"",IFERROR(GETPIVOTDATA("Registrační číslo projektu",[1]KHspoj909s!$A$3,"strategie MAS",A111,"Kód a název stavu2","PP30+")+GETPIVOTDATA("Registrační číslo projektu",[1]KHspoj909s!$A$3,"strategie MAS",A111,"Kód a název stavu2","PP27+")+GETPIVOTDATA("Registrační číslo projektu",[1]KHspoj909s!$A$3,"strategie MAS",A111,"Kód a název stavu2","PP41+"),""))</f>
        <v>9</v>
      </c>
      <c r="T111" s="65">
        <f>IF(IFERROR(GETPIVOTDATA("Registrační číslo projektu",[1]KHspoj909s!$A$3,"strategie MAS",A111,"Kód a název stavu2","PP30+")+GETPIVOTDATA("Registrační číslo projektu",[1]KHspoj909s!$A$3,"strategie MAS",A111,"Kód a název stavu2","PP41+"),"")=0,"",IFERROR(GETPIVOTDATA("Registrační číslo projektu",[1]KHspoj909s!$A$3,"strategie MAS",A111,"Kód a název stavu2","PP30+")+GETPIVOTDATA("Registrační číslo projektu",[1]KHspoj909s!$A$3,"strategie MAS",A111,"Kód a název stavu2","PP41+"),""))</f>
        <v>6</v>
      </c>
      <c r="U111" s="65" t="str">
        <f>IF(IFERROR(GETPIVOTDATA("Registrační číslo projektu",[1]KHspoj909s!$A$3,"strategie MAS",A111,"Kód a název stavu2","PP41+"),"")=0,"",IFERROR(GETPIVOTDATA("Registrační číslo projektu",[1]KHspoj909s!$A$3,"strategie MAS",A111,"Kód a název stavu2","PP41+"),""))</f>
        <v/>
      </c>
      <c r="V111" s="68">
        <f>IFERROR(VLOOKUP(A111,[1]M975!$A$5:$B$184,2,0),0)/1000</f>
        <v>0</v>
      </c>
    </row>
    <row r="112" spans="1:22" x14ac:dyDescent="0.25">
      <c r="A112" s="61" t="s">
        <v>256</v>
      </c>
      <c r="B112" s="62" t="s">
        <v>257</v>
      </c>
      <c r="C112" s="63" t="s">
        <v>66</v>
      </c>
      <c r="D112" s="64" t="s">
        <v>35</v>
      </c>
      <c r="E112" s="64" t="s">
        <v>35</v>
      </c>
      <c r="F112" s="73" t="s">
        <v>35</v>
      </c>
      <c r="G112" s="65">
        <f>IF(SUM(COUNTIFS([1]!HH902HH[číslo IN],'Stav administrace CLLD v IROP'!A112,[1]!HH902HH[[Kód stavu výzvy ]],{"S42";"S5";"S6";"S7";"S8";"S9"}))=0,"",SUM(COUNTIFS([1]!HH902HH[číslo IN],'Stav administrace CLLD v IROP'!A112,[1]!HH902HH[[Kód stavu výzvy ]],{"S42";"S5";"S6";"S7";"S8";"S9"})))</f>
        <v>2</v>
      </c>
      <c r="H112" s="65">
        <f>IF(SUM(COUNTIFS([1]!HH902HH[číslo IN],'Stav administrace CLLD v IROP'!A112,[1]!HH902HH[[Kód stavu výzvy ]],{"S8";"S9"}))=0,"",SUM(COUNTIFS([1]!HH902HH[číslo IN],'Stav administrace CLLD v IROP'!A112,[1]!HH902HH[[Kód stavu výzvy ]],{"S8";"S9"})))</f>
        <v>2</v>
      </c>
      <c r="I112" s="57" t="str">
        <f>IF(IF(IFERROR(VLOOKUP(CONCATENATE($A112,"-",I$6,"-1-0"),'[1]KTAdO CRR'!$A$4:$D$1000,4,0),"")="",IFERROR(VLOOKUP(CONCATENATE($A112,"-",I$6),[1]!Data[[#All],[MASkod]:[Stav KL (se zjištěním/ bez zjištění)]],11,0),""),"zahájeno")=0,"",IF(IFERROR(VLOOKUP(CONCATENATE($A112,"-",I$6,"-1-0"),'[1]KTAdO CRR'!$A$4:$D$1000,4,0),"")="",IFERROR(VLOOKUP(CONCATENATE($A112,"-",I$6),[1]!Data[[#All],[MASkod]:[Stav KL (se zjištěním/ bez zjištění)]],11,0),""),"zahájeno"))</f>
        <v>se zjištěním</v>
      </c>
      <c r="J112" s="58">
        <f>IF(I112="zahájeno",IFERROR(VLOOKUP(CONCATENATE($A112,"-",I$6,"-1-0"),'[1]KTAdO CRR'!$A$4:$D$1000,4,0),""),IF(I112="","",IFERROR(VLOOKUP(CONCATENATE($A112,"-",I$6),[1]!Data[[#All],[MASkod]:[Stav KL (se zjištěním/ bez zjištění)]],4,0),"")))</f>
        <v>2</v>
      </c>
      <c r="K112" s="66" t="str">
        <f>IF(I112="","",IF(IFERROR(VLOOKUP(CONCATENATE($A112,"-",I$6),[1]!Data[[#All],[MASkod]:[JMPRO]],26,0),"")=0,"ANO",IFERROR(UPPER(LEFT(VLOOKUP(CONCATENATE($A112,"-",I$6),[1]!Data[[#All],[MASkod]:[JMPRO]],26,0),3)),"")))</f>
        <v>ANO</v>
      </c>
      <c r="L112" s="57" t="str">
        <f>IF(IF(IFERROR(VLOOKUP(CONCATENATE($A112,"-",L$6,"-1-0"),'[1]KTAdO CRR'!$A$4:$D$1000,4,0),"")="",IFERROR(VLOOKUP(CONCATENATE($A112,"-",L$6),[1]!Data[[#All],[MASkod]:[Stav KL (se zjištěním/ bez zjištění)]],11,0),""),"zahájeno")=0,"zahájheno",IF(IFERROR(VLOOKUP(CONCATENATE($A112,"-",L$6,"-1-0"),'[1]KTAdO CRR'!$A$4:$D$1000,4,0),"")="",IFERROR(VLOOKUP(CONCATENATE($A112,"-",L$6),[1]!Data[[#All],[MASkod]:[Stav KL (se zjištěním/ bez zjištění)]],11,0),""),"zahájeno"))</f>
        <v/>
      </c>
      <c r="M112" s="58" t="str">
        <f>IF(L112="zahájeno",IFERROR(VLOOKUP(CONCATENATE($A112,"-",L$6,"-1-0"),'[1]KTAdO CRR'!$A$4:$D$1000,4,0),""),IF(L112="","",IFERROR(VLOOKUP(CONCATENATE($A112,"-",L$6),[1]!Data[[#All],[MASkod]:[Stav KL (se zjištěním/ bez zjištění)]],4,0),"")))</f>
        <v/>
      </c>
      <c r="N112" s="66" t="str">
        <f>IF(L112="","",IF(IFERROR(VLOOKUP(CONCATENATE($A112,"-",L$6),[1]!Data[[#All],[MASkod]:[JMPRO]],26,0),"")=0,"ANO",IFERROR(UPPER(LEFT(VLOOKUP(CONCATENATE($A112,"-",L$6),[1]!Data[[#All],[MASkod]:[JMPRO]],26,0),3)),"")))</f>
        <v/>
      </c>
      <c r="O112" s="67" t="str">
        <f>IF(AND(I112="zásadní zjištění",K112="NE"),COUNTIFS('[1]AdO CRR'!D:D,'Stav administrace CLLD v IROP'!A112,'[1]AdO CRR'!A:A,'Stav administrace CLLD v IROP'!J112),IF(AND(L112="zásadní zjištění",N112="NE"),COUNTIFS('[1]AdO CRR'!D:D,'Stav administrace CLLD v IROP'!A112,'[1]AdO CRR'!A:A,'Stav administrace CLLD v IROP'!M112),""))</f>
        <v/>
      </c>
      <c r="P112" s="67" t="str">
        <f>IF(AND(I112="zásadní zjištění",K112="NE"),COUNTIFS('[1]AdO CRR'!D:D,'Stav administrace CLLD v IROP'!A112,'[1]AdO CRR'!A:A,'Stav administrace CLLD v IROP'!J112,'[1]AdO CRR'!Q:Q,"ANO"),IF(AND(L112="zásadní zjištění",N112="NE"),COUNTIFS('[1]AdO CRR'!D:D,'Stav administrace CLLD v IROP'!A112,'[1]AdO CRR'!A:A,'Stav administrace CLLD v IROP'!M112,'[1]AdO CRR'!Q:Q,"ANO"),""))</f>
        <v/>
      </c>
      <c r="Q112" s="71">
        <f>IF(COUNTIFS('[1]AdO CRR'!D:D,'Stav administrace CLLD v IROP'!A112)=0,"",COUNTIFS('[1]AdO CRR'!D:D,'Stav administrace CLLD v IROP'!A112))</f>
        <v>4</v>
      </c>
      <c r="R112" s="71">
        <f>IF(COUNTIFS('[1]AdO CRR'!D:D,'Stav administrace CLLD v IROP'!A112,'[1]AdO CRR'!Q:Q,"ANO")=0,"",COUNTIFS('[1]AdO CRR'!D:D,'Stav administrace CLLD v IROP'!A112,'[1]AdO CRR'!Q:Q,"ANO"))</f>
        <v>3</v>
      </c>
      <c r="S112" s="65">
        <f>IF(IFERROR(GETPIVOTDATA("Registrační číslo projektu",[1]KHspoj909s!$A$3,"strategie MAS",A112,"Kód a název stavu2","PP30+")+GETPIVOTDATA("Registrační číslo projektu",[1]KHspoj909s!$A$3,"strategie MAS",A112,"Kód a název stavu2","PP27+")+GETPIVOTDATA("Registrační číslo projektu",[1]KHspoj909s!$A$3,"strategie MAS",A112,"Kód a název stavu2","PP41+"),"")=0,"",IFERROR(GETPIVOTDATA("Registrační číslo projektu",[1]KHspoj909s!$A$3,"strategie MAS",A112,"Kód a název stavu2","PP30+")+GETPIVOTDATA("Registrační číslo projektu",[1]KHspoj909s!$A$3,"strategie MAS",A112,"Kód a název stavu2","PP27+")+GETPIVOTDATA("Registrační číslo projektu",[1]KHspoj909s!$A$3,"strategie MAS",A112,"Kód a název stavu2","PP41+"),""))</f>
        <v>2</v>
      </c>
      <c r="T112" s="65">
        <f>IF(IFERROR(GETPIVOTDATA("Registrační číslo projektu",[1]KHspoj909s!$A$3,"strategie MAS",A112,"Kód a název stavu2","PP30+")+GETPIVOTDATA("Registrační číslo projektu",[1]KHspoj909s!$A$3,"strategie MAS",A112,"Kód a název stavu2","PP41+"),"")=0,"",IFERROR(GETPIVOTDATA("Registrační číslo projektu",[1]KHspoj909s!$A$3,"strategie MAS",A112,"Kód a název stavu2","PP30+")+GETPIVOTDATA("Registrační číslo projektu",[1]KHspoj909s!$A$3,"strategie MAS",A112,"Kód a název stavu2","PP41+"),""))</f>
        <v>1</v>
      </c>
      <c r="U112" s="65" t="str">
        <f>IF(IFERROR(GETPIVOTDATA("Registrační číslo projektu",[1]KHspoj909s!$A$3,"strategie MAS",A112,"Kód a název stavu2","PP41+"),"")=0,"",IFERROR(GETPIVOTDATA("Registrační číslo projektu",[1]KHspoj909s!$A$3,"strategie MAS",A112,"Kód a název stavu2","PP41+"),""))</f>
        <v/>
      </c>
      <c r="V112" s="68">
        <f>IFERROR(VLOOKUP(A112,[1]M975!$A$5:$B$184,2,0),0)/1000</f>
        <v>0</v>
      </c>
    </row>
    <row r="113" spans="1:22" x14ac:dyDescent="0.25">
      <c r="A113" s="61" t="s">
        <v>258</v>
      </c>
      <c r="B113" s="62" t="s">
        <v>259</v>
      </c>
      <c r="C113" s="63" t="s">
        <v>111</v>
      </c>
      <c r="D113" s="64" t="s">
        <v>35</v>
      </c>
      <c r="E113" s="75" t="s">
        <v>35</v>
      </c>
      <c r="F113" s="73" t="s">
        <v>35</v>
      </c>
      <c r="G113" s="65">
        <f>IF(SUM(COUNTIFS([1]!HH902HH[číslo IN],'Stav administrace CLLD v IROP'!A113,[1]!HH902HH[[Kód stavu výzvy ]],{"S42";"S5";"S6";"S7";"S8";"S9"}))=0,"",SUM(COUNTIFS([1]!HH902HH[číslo IN],'Stav administrace CLLD v IROP'!A113,[1]!HH902HH[[Kód stavu výzvy ]],{"S42";"S5";"S6";"S7";"S8";"S9"})))</f>
        <v>1</v>
      </c>
      <c r="H113" s="65">
        <f>IF(SUM(COUNTIFS([1]!HH902HH[číslo IN],'Stav administrace CLLD v IROP'!A113,[1]!HH902HH[[Kód stavu výzvy ]],{"S8";"S9"}))=0,"",SUM(COUNTIFS([1]!HH902HH[číslo IN],'Stav administrace CLLD v IROP'!A113,[1]!HH902HH[[Kód stavu výzvy ]],{"S8";"S9"})))</f>
        <v>1</v>
      </c>
      <c r="I113" s="57" t="str">
        <f>IF(IF(IFERROR(VLOOKUP(CONCATENATE($A113,"-",I$6,"-1-0"),'[1]KTAdO CRR'!$A$4:$D$1000,4,0),"")="",IFERROR(VLOOKUP(CONCATENATE($A113,"-",I$6),[1]!Data[[#All],[MASkod]:[Stav KL (se zjištěním/ bez zjištění)]],11,0),""),"zahájeno")=0,"",IF(IFERROR(VLOOKUP(CONCATENATE($A113,"-",I$6,"-1-0"),'[1]KTAdO CRR'!$A$4:$D$1000,4,0),"")="",IFERROR(VLOOKUP(CONCATENATE($A113,"-",I$6),[1]!Data[[#All],[MASkod]:[Stav KL (se zjištěním/ bez zjištění)]],11,0),""),"zahájeno"))</f>
        <v/>
      </c>
      <c r="J113" s="58" t="str">
        <f>IF(I113="zahájeno",IFERROR(VLOOKUP(CONCATENATE($A113,"-",I$6,"-1-0"),'[1]KTAdO CRR'!$A$4:$D$1000,4,0),""),IF(I113="","",IFERROR(VLOOKUP(CONCATENATE($A113,"-",I$6),[1]!Data[[#All],[MASkod]:[Stav KL (se zjištěním/ bez zjištění)]],4,0),"")))</f>
        <v/>
      </c>
      <c r="K113" s="66" t="str">
        <f>IF(I113="","",IF(IFERROR(VLOOKUP(CONCATENATE($A113,"-",I$6),[1]!Data[[#All],[MASkod]:[JMPRO]],26,0),"")=0,"ANO",IFERROR(UPPER(LEFT(VLOOKUP(CONCATENATE($A113,"-",I$6),[1]!Data[[#All],[MASkod]:[JMPRO]],26,0),3)),"")))</f>
        <v/>
      </c>
      <c r="L113" s="57" t="str">
        <f>IF(IF(IFERROR(VLOOKUP(CONCATENATE($A113,"-",L$6,"-1-0"),'[1]KTAdO CRR'!$A$4:$D$1000,4,0),"")="",IFERROR(VLOOKUP(CONCATENATE($A113,"-",L$6),[1]!Data[[#All],[MASkod]:[Stav KL (se zjištěním/ bez zjištění)]],11,0),""),"zahájeno")=0,"zahájheno",IF(IFERROR(VLOOKUP(CONCATENATE($A113,"-",L$6,"-1-0"),'[1]KTAdO CRR'!$A$4:$D$1000,4,0),"")="",IFERROR(VLOOKUP(CONCATENATE($A113,"-",L$6),[1]!Data[[#All],[MASkod]:[Stav KL (se zjištěním/ bez zjištění)]],11,0),""),"zahájeno"))</f>
        <v/>
      </c>
      <c r="M113" s="58" t="str">
        <f>IF(L113="zahájeno",IFERROR(VLOOKUP(CONCATENATE($A113,"-",L$6,"-1-0"),'[1]KTAdO CRR'!$A$4:$D$1000,4,0),""),IF(L113="","",IFERROR(VLOOKUP(CONCATENATE($A113,"-",L$6),[1]!Data[[#All],[MASkod]:[Stav KL (se zjištěním/ bez zjištění)]],4,0),"")))</f>
        <v/>
      </c>
      <c r="N113" s="66" t="str">
        <f>IF(L113="","",IF(IFERROR(VLOOKUP(CONCATENATE($A113,"-",L$6),[1]!Data[[#All],[MASkod]:[JMPRO]],26,0),"")=0,"ANO",IFERROR(UPPER(LEFT(VLOOKUP(CONCATENATE($A113,"-",L$6),[1]!Data[[#All],[MASkod]:[JMPRO]],26,0),3)),"")))</f>
        <v/>
      </c>
      <c r="O113" s="67" t="str">
        <f>IF(AND(I113="zásadní zjištění",K113="NE"),COUNTIFS('[1]AdO CRR'!D:D,'Stav administrace CLLD v IROP'!A113,'[1]AdO CRR'!A:A,'Stav administrace CLLD v IROP'!J113),IF(AND(L113="zásadní zjištění",N113="NE"),COUNTIFS('[1]AdO CRR'!D:D,'Stav administrace CLLD v IROP'!A113,'[1]AdO CRR'!A:A,'Stav administrace CLLD v IROP'!M113),""))</f>
        <v/>
      </c>
      <c r="P113" s="67" t="str">
        <f>IF(AND(I113="zásadní zjištění",K113="NE"),COUNTIFS('[1]AdO CRR'!D:D,'Stav administrace CLLD v IROP'!A113,'[1]AdO CRR'!A:A,'Stav administrace CLLD v IROP'!J113,'[1]AdO CRR'!Q:Q,"ANO"),IF(AND(L113="zásadní zjištění",N113="NE"),COUNTIFS('[1]AdO CRR'!D:D,'Stav administrace CLLD v IROP'!A113,'[1]AdO CRR'!A:A,'Stav administrace CLLD v IROP'!M113,'[1]AdO CRR'!Q:Q,"ANO"),""))</f>
        <v/>
      </c>
      <c r="Q113" s="71">
        <f>IF(COUNTIFS('[1]AdO CRR'!D:D,'Stav administrace CLLD v IROP'!A113)=0,"",COUNTIFS('[1]AdO CRR'!D:D,'Stav administrace CLLD v IROP'!A113))</f>
        <v>6</v>
      </c>
      <c r="R113" s="71" t="str">
        <f>IF(COUNTIFS('[1]AdO CRR'!D:D,'Stav administrace CLLD v IROP'!A113,'[1]AdO CRR'!Q:Q,"ANO")=0,"",COUNTIFS('[1]AdO CRR'!D:D,'Stav administrace CLLD v IROP'!A113,'[1]AdO CRR'!Q:Q,"ANO"))</f>
        <v/>
      </c>
      <c r="S113" s="65" t="str">
        <f>IF(IFERROR(GETPIVOTDATA("Registrační číslo projektu",[1]KHspoj909s!$A$3,"strategie MAS",A113,"Kód a název stavu2","PP30+")+GETPIVOTDATA("Registrační číslo projektu",[1]KHspoj909s!$A$3,"strategie MAS",A113,"Kód a název stavu2","PP27+")+GETPIVOTDATA("Registrační číslo projektu",[1]KHspoj909s!$A$3,"strategie MAS",A113,"Kód a název stavu2","PP41+"),"")=0,"",IFERROR(GETPIVOTDATA("Registrační číslo projektu",[1]KHspoj909s!$A$3,"strategie MAS",A113,"Kód a název stavu2","PP30+")+GETPIVOTDATA("Registrační číslo projektu",[1]KHspoj909s!$A$3,"strategie MAS",A113,"Kód a název stavu2","PP27+")+GETPIVOTDATA("Registrační číslo projektu",[1]KHspoj909s!$A$3,"strategie MAS",A113,"Kód a název stavu2","PP41+"),""))</f>
        <v/>
      </c>
      <c r="T113" s="65" t="str">
        <f>IF(IFERROR(GETPIVOTDATA("Registrační číslo projektu",[1]KHspoj909s!$A$3,"strategie MAS",A113,"Kód a název stavu2","PP30+")+GETPIVOTDATA("Registrační číslo projektu",[1]KHspoj909s!$A$3,"strategie MAS",A113,"Kód a název stavu2","PP41+"),"")=0,"",IFERROR(GETPIVOTDATA("Registrační číslo projektu",[1]KHspoj909s!$A$3,"strategie MAS",A113,"Kód a název stavu2","PP30+")+GETPIVOTDATA("Registrační číslo projektu",[1]KHspoj909s!$A$3,"strategie MAS",A113,"Kód a název stavu2","PP41+"),""))</f>
        <v/>
      </c>
      <c r="U113" s="65" t="str">
        <f>IF(IFERROR(GETPIVOTDATA("Registrační číslo projektu",[1]KHspoj909s!$A$3,"strategie MAS",A113,"Kód a název stavu2","PP41+"),"")=0,"",IFERROR(GETPIVOTDATA("Registrační číslo projektu",[1]KHspoj909s!$A$3,"strategie MAS",A113,"Kód a název stavu2","PP41+"),""))</f>
        <v/>
      </c>
      <c r="V113" s="68">
        <f>IFERROR(VLOOKUP(A113,[1]M975!$A$5:$B$184,2,0),0)/1000</f>
        <v>0</v>
      </c>
    </row>
    <row r="114" spans="1:22" x14ac:dyDescent="0.25">
      <c r="A114" s="61" t="s">
        <v>260</v>
      </c>
      <c r="B114" s="62" t="s">
        <v>261</v>
      </c>
      <c r="C114" s="63" t="s">
        <v>111</v>
      </c>
      <c r="D114" s="64" t="s">
        <v>35</v>
      </c>
      <c r="E114" s="75" t="s">
        <v>35</v>
      </c>
      <c r="F114" s="73" t="s">
        <v>35</v>
      </c>
      <c r="G114" s="65">
        <f>IF(SUM(COUNTIFS([1]!HH902HH[číslo IN],'Stav administrace CLLD v IROP'!A114,[1]!HH902HH[[Kód stavu výzvy ]],{"S42";"S5";"S6";"S7";"S8";"S9"}))=0,"",SUM(COUNTIFS([1]!HH902HH[číslo IN],'Stav administrace CLLD v IROP'!A114,[1]!HH902HH[[Kód stavu výzvy ]],{"S42";"S5";"S6";"S7";"S8";"S9"})))</f>
        <v>4</v>
      </c>
      <c r="H114" s="65">
        <f>IF(SUM(COUNTIFS([1]!HH902HH[číslo IN],'Stav administrace CLLD v IROP'!A114,[1]!HH902HH[[Kód stavu výzvy ]],{"S8";"S9"}))=0,"",SUM(COUNTIFS([1]!HH902HH[číslo IN],'Stav administrace CLLD v IROP'!A114,[1]!HH902HH[[Kód stavu výzvy ]],{"S8";"S9"})))</f>
        <v>3</v>
      </c>
      <c r="I114" s="57" t="str">
        <f>IF(IF(IFERROR(VLOOKUP(CONCATENATE($A114,"-",I$6,"-1-0"),'[1]KTAdO CRR'!$A$4:$D$1000,4,0),"")="",IFERROR(VLOOKUP(CONCATENATE($A114,"-",I$6),[1]!Data[[#All],[MASkod]:[Stav KL (se zjištěním/ bez zjištění)]],11,0),""),"zahájeno")=0,"",IF(IFERROR(VLOOKUP(CONCATENATE($A114,"-",I$6,"-1-0"),'[1]KTAdO CRR'!$A$4:$D$1000,4,0),"")="",IFERROR(VLOOKUP(CONCATENATE($A114,"-",I$6),[1]!Data[[#All],[MASkod]:[Stav KL (se zjištěním/ bez zjištění)]],11,0),""),"zahájeno"))</f>
        <v>bez zjištění</v>
      </c>
      <c r="J114" s="58">
        <f>IF(I114="zahájeno",IFERROR(VLOOKUP(CONCATENATE($A114,"-",I$6,"-1-0"),'[1]KTAdO CRR'!$A$4:$D$1000,4,0),""),IF(I114="","",IFERROR(VLOOKUP(CONCATENATE($A114,"-",I$6),[1]!Data[[#All],[MASkod]:[Stav KL (se zjištěním/ bez zjištění)]],4,0),"")))</f>
        <v>3</v>
      </c>
      <c r="K114" s="66" t="str">
        <f>IF(I114="","",IF(IFERROR(VLOOKUP(CONCATENATE($A114,"-",I$6),[1]!Data[[#All],[MASkod]:[JMPRO]],26,0),"")=0,"ANO",IFERROR(UPPER(LEFT(VLOOKUP(CONCATENATE($A114,"-",I$6),[1]!Data[[#All],[MASkod]:[JMPRO]],26,0),3)),"")))</f>
        <v>ANO</v>
      </c>
      <c r="L114" s="57" t="str">
        <f>IF(IF(IFERROR(VLOOKUP(CONCATENATE($A114,"-",L$6,"-1-0"),'[1]KTAdO CRR'!$A$4:$D$1000,4,0),"")="",IFERROR(VLOOKUP(CONCATENATE($A114,"-",L$6),[1]!Data[[#All],[MASkod]:[Stav KL (se zjištěním/ bez zjištění)]],11,0),""),"zahájeno")=0,"zahájheno",IF(IFERROR(VLOOKUP(CONCATENATE($A114,"-",L$6,"-1-0"),'[1]KTAdO CRR'!$A$4:$D$1000,4,0),"")="",IFERROR(VLOOKUP(CONCATENATE($A114,"-",L$6),[1]!Data[[#All],[MASkod]:[Stav KL (se zjištěním/ bez zjištění)]],11,0),""),"zahájeno"))</f>
        <v/>
      </c>
      <c r="M114" s="58" t="str">
        <f>IF(L114="zahájeno",IFERROR(VLOOKUP(CONCATENATE($A114,"-",L$6,"-1-0"),'[1]KTAdO CRR'!$A$4:$D$1000,4,0),""),IF(L114="","",IFERROR(VLOOKUP(CONCATENATE($A114,"-",L$6),[1]!Data[[#All],[MASkod]:[Stav KL (se zjištěním/ bez zjištění)]],4,0),"")))</f>
        <v/>
      </c>
      <c r="N114" s="66" t="str">
        <f>IF(L114="","",IF(IFERROR(VLOOKUP(CONCATENATE($A114,"-",L$6),[1]!Data[[#All],[MASkod]:[JMPRO]],26,0),"")=0,"ANO",IFERROR(UPPER(LEFT(VLOOKUP(CONCATENATE($A114,"-",L$6),[1]!Data[[#All],[MASkod]:[JMPRO]],26,0),3)),"")))</f>
        <v/>
      </c>
      <c r="O114" s="67" t="str">
        <f>IF(AND(I114="zásadní zjištění",K114="NE"),COUNTIFS('[1]AdO CRR'!D:D,'Stav administrace CLLD v IROP'!A114,'[1]AdO CRR'!A:A,'Stav administrace CLLD v IROP'!J114),IF(AND(L114="zásadní zjištění",N114="NE"),COUNTIFS('[1]AdO CRR'!D:D,'Stav administrace CLLD v IROP'!A114,'[1]AdO CRR'!A:A,'Stav administrace CLLD v IROP'!M114),""))</f>
        <v/>
      </c>
      <c r="P114" s="67" t="str">
        <f>IF(AND(I114="zásadní zjištění",K114="NE"),COUNTIFS('[1]AdO CRR'!D:D,'Stav administrace CLLD v IROP'!A114,'[1]AdO CRR'!A:A,'Stav administrace CLLD v IROP'!J114,'[1]AdO CRR'!Q:Q,"ANO"),IF(AND(L114="zásadní zjištění",N114="NE"),COUNTIFS('[1]AdO CRR'!D:D,'Stav administrace CLLD v IROP'!A114,'[1]AdO CRR'!A:A,'Stav administrace CLLD v IROP'!M114,'[1]AdO CRR'!Q:Q,"ANO"),""))</f>
        <v/>
      </c>
      <c r="Q114" s="71">
        <f>IF(COUNTIFS('[1]AdO CRR'!D:D,'Stav administrace CLLD v IROP'!A114)=0,"",COUNTIFS('[1]AdO CRR'!D:D,'Stav administrace CLLD v IROP'!A114))</f>
        <v>6</v>
      </c>
      <c r="R114" s="71">
        <f>IF(COUNTIFS('[1]AdO CRR'!D:D,'Stav administrace CLLD v IROP'!A114,'[1]AdO CRR'!Q:Q,"ANO")=0,"",COUNTIFS('[1]AdO CRR'!D:D,'Stav administrace CLLD v IROP'!A114,'[1]AdO CRR'!Q:Q,"ANO"))</f>
        <v>6</v>
      </c>
      <c r="S114" s="65">
        <f>IF(IFERROR(GETPIVOTDATA("Registrační číslo projektu",[1]KHspoj909s!$A$3,"strategie MAS",A114,"Kód a název stavu2","PP30+")+GETPIVOTDATA("Registrační číslo projektu",[1]KHspoj909s!$A$3,"strategie MAS",A114,"Kód a název stavu2","PP27+")+GETPIVOTDATA("Registrační číslo projektu",[1]KHspoj909s!$A$3,"strategie MAS",A114,"Kód a název stavu2","PP41+"),"")=0,"",IFERROR(GETPIVOTDATA("Registrační číslo projektu",[1]KHspoj909s!$A$3,"strategie MAS",A114,"Kód a název stavu2","PP30+")+GETPIVOTDATA("Registrační číslo projektu",[1]KHspoj909s!$A$3,"strategie MAS",A114,"Kód a název stavu2","PP27+")+GETPIVOTDATA("Registrační číslo projektu",[1]KHspoj909s!$A$3,"strategie MAS",A114,"Kód a název stavu2","PP41+"),""))</f>
        <v>6</v>
      </c>
      <c r="T114" s="65">
        <f>IF(IFERROR(GETPIVOTDATA("Registrační číslo projektu",[1]KHspoj909s!$A$3,"strategie MAS",A114,"Kód a název stavu2","PP30+")+GETPIVOTDATA("Registrační číslo projektu",[1]KHspoj909s!$A$3,"strategie MAS",A114,"Kód a název stavu2","PP41+"),"")=0,"",IFERROR(GETPIVOTDATA("Registrační číslo projektu",[1]KHspoj909s!$A$3,"strategie MAS",A114,"Kód a název stavu2","PP30+")+GETPIVOTDATA("Registrační číslo projektu",[1]KHspoj909s!$A$3,"strategie MAS",A114,"Kód a název stavu2","PP41+"),""))</f>
        <v>6</v>
      </c>
      <c r="U114" s="65">
        <f>IF(IFERROR(GETPIVOTDATA("Registrační číslo projektu",[1]KHspoj909s!$A$3,"strategie MAS",A114,"Kód a název stavu2","PP41+"),"")=0,"",IFERROR(GETPIVOTDATA("Registrační číslo projektu",[1]KHspoj909s!$A$3,"strategie MAS",A114,"Kód a název stavu2","PP41+"),""))</f>
        <v>5</v>
      </c>
      <c r="V114" s="68">
        <f>IFERROR(VLOOKUP(A114,[1]M975!$A$5:$B$184,2,0),0)/1000</f>
        <v>7124.3103000000001</v>
      </c>
    </row>
    <row r="115" spans="1:22" x14ac:dyDescent="0.25">
      <c r="A115" s="61" t="s">
        <v>262</v>
      </c>
      <c r="B115" s="62" t="s">
        <v>263</v>
      </c>
      <c r="C115" s="63" t="s">
        <v>111</v>
      </c>
      <c r="D115" s="64" t="s">
        <v>35</v>
      </c>
      <c r="E115" s="75" t="s">
        <v>35</v>
      </c>
      <c r="F115" s="73" t="s">
        <v>35</v>
      </c>
      <c r="G115" s="65">
        <f>IF(SUM(COUNTIFS([1]!HH902HH[číslo IN],'Stav administrace CLLD v IROP'!A115,[1]!HH902HH[[Kód stavu výzvy ]],{"S42";"S5";"S6";"S7";"S8";"S9"}))=0,"",SUM(COUNTIFS([1]!HH902HH[číslo IN],'Stav administrace CLLD v IROP'!A115,[1]!HH902HH[[Kód stavu výzvy ]],{"S42";"S5";"S6";"S7";"S8";"S9"})))</f>
        <v>5</v>
      </c>
      <c r="H115" s="65">
        <f>IF(SUM(COUNTIFS([1]!HH902HH[číslo IN],'Stav administrace CLLD v IROP'!A115,[1]!HH902HH[[Kód stavu výzvy ]],{"S8";"S9"}))=0,"",SUM(COUNTIFS([1]!HH902HH[číslo IN],'Stav administrace CLLD v IROP'!A115,[1]!HH902HH[[Kód stavu výzvy ]],{"S8";"S9"})))</f>
        <v>5</v>
      </c>
      <c r="I115" s="57" t="str">
        <f>IF(IF(IFERROR(VLOOKUP(CONCATENATE($A115,"-",I$6,"-1-0"),'[1]KTAdO CRR'!$A$4:$D$1000,4,0),"")="",IFERROR(VLOOKUP(CONCATENATE($A115,"-",I$6),[1]!Data[[#All],[MASkod]:[Stav KL (se zjištěním/ bez zjištění)]],11,0),""),"zahájeno")=0,"",IF(IFERROR(VLOOKUP(CONCATENATE($A115,"-",I$6,"-1-0"),'[1]KTAdO CRR'!$A$4:$D$1000,4,0),"")="",IFERROR(VLOOKUP(CONCATENATE($A115,"-",I$6),[1]!Data[[#All],[MASkod]:[Stav KL (se zjištěním/ bez zjištění)]],11,0),""),"zahájeno"))</f>
        <v/>
      </c>
      <c r="J115" s="58" t="str">
        <f>IF(I115="zahájeno",IFERROR(VLOOKUP(CONCATENATE($A115,"-",I$6,"-1-0"),'[1]KTAdO CRR'!$A$4:$D$1000,4,0),""),IF(I115="","",IFERROR(VLOOKUP(CONCATENATE($A115,"-",I$6),[1]!Data[[#All],[MASkod]:[Stav KL (se zjištěním/ bez zjištění)]],4,0),"")))</f>
        <v/>
      </c>
      <c r="K115" s="66" t="str">
        <f>IF(I115="","",IF(IFERROR(VLOOKUP(CONCATENATE($A115,"-",I$6),[1]!Data[[#All],[MASkod]:[JMPRO]],26,0),"")=0,"ANO",IFERROR(UPPER(LEFT(VLOOKUP(CONCATENATE($A115,"-",I$6),[1]!Data[[#All],[MASkod]:[JMPRO]],26,0),3)),"")))</f>
        <v/>
      </c>
      <c r="L115" s="57" t="str">
        <f>IF(IF(IFERROR(VLOOKUP(CONCATENATE($A115,"-",L$6,"-1-0"),'[1]KTAdO CRR'!$A$4:$D$1000,4,0),"")="",IFERROR(VLOOKUP(CONCATENATE($A115,"-",L$6),[1]!Data[[#All],[MASkod]:[Stav KL (se zjištěním/ bez zjištění)]],11,0),""),"zahájeno")=0,"zahájheno",IF(IFERROR(VLOOKUP(CONCATENATE($A115,"-",L$6,"-1-0"),'[1]KTAdO CRR'!$A$4:$D$1000,4,0),"")="",IFERROR(VLOOKUP(CONCATENATE($A115,"-",L$6),[1]!Data[[#All],[MASkod]:[Stav KL (se zjištěním/ bez zjištění)]],11,0),""),"zahájeno"))</f>
        <v/>
      </c>
      <c r="M115" s="58" t="str">
        <f>IF(L115="zahájeno",IFERROR(VLOOKUP(CONCATENATE($A115,"-",L$6,"-1-0"),'[1]KTAdO CRR'!$A$4:$D$1000,4,0),""),IF(L115="","",IFERROR(VLOOKUP(CONCATENATE($A115,"-",L$6),[1]!Data[[#All],[MASkod]:[Stav KL (se zjištěním/ bez zjištění)]],4,0),"")))</f>
        <v/>
      </c>
      <c r="N115" s="66" t="str">
        <f>IF(L115="","",IF(IFERROR(VLOOKUP(CONCATENATE($A115,"-",L$6),[1]!Data[[#All],[MASkod]:[JMPRO]],26,0),"")=0,"ANO",IFERROR(UPPER(LEFT(VLOOKUP(CONCATENATE($A115,"-",L$6),[1]!Data[[#All],[MASkod]:[JMPRO]],26,0),3)),"")))</f>
        <v/>
      </c>
      <c r="O115" s="67" t="str">
        <f>IF(AND(I115="zásadní zjištění",K115="NE"),COUNTIFS('[1]AdO CRR'!D:D,'Stav administrace CLLD v IROP'!A115,'[1]AdO CRR'!A:A,'Stav administrace CLLD v IROP'!J115),IF(AND(L115="zásadní zjištění",N115="NE"),COUNTIFS('[1]AdO CRR'!D:D,'Stav administrace CLLD v IROP'!A115,'[1]AdO CRR'!A:A,'Stav administrace CLLD v IROP'!M115),""))</f>
        <v/>
      </c>
      <c r="P115" s="67" t="str">
        <f>IF(AND(I115="zásadní zjištění",K115="NE"),COUNTIFS('[1]AdO CRR'!D:D,'Stav administrace CLLD v IROP'!A115,'[1]AdO CRR'!A:A,'Stav administrace CLLD v IROP'!J115,'[1]AdO CRR'!Q:Q,"ANO"),IF(AND(L115="zásadní zjištění",N115="NE"),COUNTIFS('[1]AdO CRR'!D:D,'Stav administrace CLLD v IROP'!A115,'[1]AdO CRR'!A:A,'Stav administrace CLLD v IROP'!M115,'[1]AdO CRR'!Q:Q,"ANO"),""))</f>
        <v/>
      </c>
      <c r="Q115" s="71">
        <f>IF(COUNTIFS('[1]AdO CRR'!D:D,'Stav administrace CLLD v IROP'!A115)=0,"",COUNTIFS('[1]AdO CRR'!D:D,'Stav administrace CLLD v IROP'!A115))</f>
        <v>5</v>
      </c>
      <c r="R115" s="71">
        <f>IF(COUNTIFS('[1]AdO CRR'!D:D,'Stav administrace CLLD v IROP'!A115,'[1]AdO CRR'!Q:Q,"ANO")=0,"",COUNTIFS('[1]AdO CRR'!D:D,'Stav administrace CLLD v IROP'!A115,'[1]AdO CRR'!Q:Q,"ANO"))</f>
        <v>5</v>
      </c>
      <c r="S115" s="65">
        <f>IF(IFERROR(GETPIVOTDATA("Registrační číslo projektu",[1]KHspoj909s!$A$3,"strategie MAS",A115,"Kód a název stavu2","PP30+")+GETPIVOTDATA("Registrační číslo projektu",[1]KHspoj909s!$A$3,"strategie MAS",A115,"Kód a název stavu2","PP27+")+GETPIVOTDATA("Registrační číslo projektu",[1]KHspoj909s!$A$3,"strategie MAS",A115,"Kód a název stavu2","PP41+"),"")=0,"",IFERROR(GETPIVOTDATA("Registrační číslo projektu",[1]KHspoj909s!$A$3,"strategie MAS",A115,"Kód a název stavu2","PP30+")+GETPIVOTDATA("Registrační číslo projektu",[1]KHspoj909s!$A$3,"strategie MAS",A115,"Kód a název stavu2","PP27+")+GETPIVOTDATA("Registrační číslo projektu",[1]KHspoj909s!$A$3,"strategie MAS",A115,"Kód a název stavu2","PP41+"),""))</f>
        <v>5</v>
      </c>
      <c r="T115" s="65">
        <f>IF(IFERROR(GETPIVOTDATA("Registrační číslo projektu",[1]KHspoj909s!$A$3,"strategie MAS",A115,"Kód a název stavu2","PP30+")+GETPIVOTDATA("Registrační číslo projektu",[1]KHspoj909s!$A$3,"strategie MAS",A115,"Kód a název stavu2","PP41+"),"")=0,"",IFERROR(GETPIVOTDATA("Registrační číslo projektu",[1]KHspoj909s!$A$3,"strategie MAS",A115,"Kód a název stavu2","PP30+")+GETPIVOTDATA("Registrační číslo projektu",[1]KHspoj909s!$A$3,"strategie MAS",A115,"Kód a název stavu2","PP41+"),""))</f>
        <v>5</v>
      </c>
      <c r="U115" s="65">
        <f>IF(IFERROR(GETPIVOTDATA("Registrační číslo projektu",[1]KHspoj909s!$A$3,"strategie MAS",A115,"Kód a název stavu2","PP41+"),"")=0,"",IFERROR(GETPIVOTDATA("Registrační číslo projektu",[1]KHspoj909s!$A$3,"strategie MAS",A115,"Kód a název stavu2","PP41+"),""))</f>
        <v>3</v>
      </c>
      <c r="V115" s="68">
        <f>IFERROR(VLOOKUP(A115,[1]M975!$A$5:$B$184,2,0),0)/1000</f>
        <v>8871.9192500000008</v>
      </c>
    </row>
    <row r="116" spans="1:22" x14ac:dyDescent="0.25">
      <c r="A116" s="61" t="s">
        <v>264</v>
      </c>
      <c r="B116" s="69" t="s">
        <v>265</v>
      </c>
      <c r="C116" s="63" t="s">
        <v>93</v>
      </c>
      <c r="D116" s="64" t="s">
        <v>35</v>
      </c>
      <c r="E116" s="64" t="s">
        <v>35</v>
      </c>
      <c r="F116" s="73" t="s">
        <v>35</v>
      </c>
      <c r="G116" s="65">
        <f>IF(SUM(COUNTIFS([1]!HH902HH[číslo IN],'Stav administrace CLLD v IROP'!A116,[1]!HH902HH[[Kód stavu výzvy ]],{"S42";"S5";"S6";"S7";"S8";"S9"}))=0,"",SUM(COUNTIFS([1]!HH902HH[číslo IN],'Stav administrace CLLD v IROP'!A116,[1]!HH902HH[[Kód stavu výzvy ]],{"S42";"S5";"S6";"S7";"S8";"S9"})))</f>
        <v>5</v>
      </c>
      <c r="H116" s="65">
        <f>IF(SUM(COUNTIFS([1]!HH902HH[číslo IN],'Stav administrace CLLD v IROP'!A116,[1]!HH902HH[[Kód stavu výzvy ]],{"S8";"S9"}))=0,"",SUM(COUNTIFS([1]!HH902HH[číslo IN],'Stav administrace CLLD v IROP'!A116,[1]!HH902HH[[Kód stavu výzvy ]],{"S8";"S9"})))</f>
        <v>4</v>
      </c>
      <c r="I116" s="57" t="str">
        <f>IF(IF(IFERROR(VLOOKUP(CONCATENATE($A116,"-",I$6,"-1-0"),'[1]KTAdO CRR'!$A$4:$D$1000,4,0),"")="",IFERROR(VLOOKUP(CONCATENATE($A116,"-",I$6),[1]!Data[[#All],[MASkod]:[Stav KL (se zjištěním/ bez zjištění)]],11,0),""),"zahájeno")=0,"",IF(IFERROR(VLOOKUP(CONCATENATE($A116,"-",I$6,"-1-0"),'[1]KTAdO CRR'!$A$4:$D$1000,4,0),"")="",IFERROR(VLOOKUP(CONCATENATE($A116,"-",I$6),[1]!Data[[#All],[MASkod]:[Stav KL (se zjištěním/ bez zjištění)]],11,0),""),"zahájeno"))</f>
        <v>se zjištěním</v>
      </c>
      <c r="J116" s="58">
        <f>IF(I116="zahájeno",IFERROR(VLOOKUP(CONCATENATE($A116,"-",I$6,"-1-0"),'[1]KTAdO CRR'!$A$4:$D$1000,4,0),""),IF(I116="","",IFERROR(VLOOKUP(CONCATENATE($A116,"-",I$6),[1]!Data[[#All],[MASkod]:[Stav KL (se zjištěním/ bez zjištění)]],4,0),"")))</f>
        <v>3</v>
      </c>
      <c r="K116" s="66" t="str">
        <f>IF(I116="","",IF(IFERROR(VLOOKUP(CONCATENATE($A116,"-",I$6),[1]!Data[[#All],[MASkod]:[JMPRO]],26,0),"")=0,"ANO",IFERROR(UPPER(LEFT(VLOOKUP(CONCATENATE($A116,"-",I$6),[1]!Data[[#All],[MASkod]:[JMPRO]],26,0),3)),"")))</f>
        <v>ANO</v>
      </c>
      <c r="L116" s="57" t="str">
        <f>IF(IF(IFERROR(VLOOKUP(CONCATENATE($A116,"-",L$6,"-1-0"),'[1]KTAdO CRR'!$A$4:$D$1000,4,0),"")="",IFERROR(VLOOKUP(CONCATENATE($A116,"-",L$6),[1]!Data[[#All],[MASkod]:[Stav KL (se zjištěním/ bez zjištění)]],11,0),""),"zahájeno")=0,"zahájheno",IF(IFERROR(VLOOKUP(CONCATENATE($A116,"-",L$6,"-1-0"),'[1]KTAdO CRR'!$A$4:$D$1000,4,0),"")="",IFERROR(VLOOKUP(CONCATENATE($A116,"-",L$6),[1]!Data[[#All],[MASkod]:[Stav KL (se zjištěním/ bez zjištění)]],11,0),""),"zahájeno"))</f>
        <v/>
      </c>
      <c r="M116" s="58" t="str">
        <f>IF(L116="zahájeno",IFERROR(VLOOKUP(CONCATENATE($A116,"-",L$6,"-1-0"),'[1]KTAdO CRR'!$A$4:$D$1000,4,0),""),IF(L116="","",IFERROR(VLOOKUP(CONCATENATE($A116,"-",L$6),[1]!Data[[#All],[MASkod]:[Stav KL (se zjištěním/ bez zjištění)]],4,0),"")))</f>
        <v/>
      </c>
      <c r="N116" s="66" t="str">
        <f>IF(L116="","",IF(IFERROR(VLOOKUP(CONCATENATE($A116,"-",L$6),[1]!Data[[#All],[MASkod]:[JMPRO]],26,0),"")=0,"ANO",IFERROR(UPPER(LEFT(VLOOKUP(CONCATENATE($A116,"-",L$6),[1]!Data[[#All],[MASkod]:[JMPRO]],26,0),3)),"")))</f>
        <v/>
      </c>
      <c r="O116" s="67" t="str">
        <f>IF(AND(I116="zásadní zjištění",K116="NE"),COUNTIFS('[1]AdO CRR'!D:D,'Stav administrace CLLD v IROP'!A116,'[1]AdO CRR'!A:A,'Stav administrace CLLD v IROP'!J116),IF(AND(L116="zásadní zjištění",N116="NE"),COUNTIFS('[1]AdO CRR'!D:D,'Stav administrace CLLD v IROP'!A116,'[1]AdO CRR'!A:A,'Stav administrace CLLD v IROP'!M116),""))</f>
        <v/>
      </c>
      <c r="P116" s="67" t="str">
        <f>IF(AND(I116="zásadní zjištění",K116="NE"),COUNTIFS('[1]AdO CRR'!D:D,'Stav administrace CLLD v IROP'!A116,'[1]AdO CRR'!A:A,'Stav administrace CLLD v IROP'!J116,'[1]AdO CRR'!Q:Q,"ANO"),IF(AND(L116="zásadní zjištění",N116="NE"),COUNTIFS('[1]AdO CRR'!D:D,'Stav administrace CLLD v IROP'!A116,'[1]AdO CRR'!A:A,'Stav administrace CLLD v IROP'!M116,'[1]AdO CRR'!Q:Q,"ANO"),""))</f>
        <v/>
      </c>
      <c r="Q116" s="71">
        <f>IF(COUNTIFS('[1]AdO CRR'!D:D,'Stav administrace CLLD v IROP'!A116)=0,"",COUNTIFS('[1]AdO CRR'!D:D,'Stav administrace CLLD v IROP'!A116))</f>
        <v>7</v>
      </c>
      <c r="R116" s="71">
        <f>IF(COUNTIFS('[1]AdO CRR'!D:D,'Stav administrace CLLD v IROP'!A116,'[1]AdO CRR'!Q:Q,"ANO")=0,"",COUNTIFS('[1]AdO CRR'!D:D,'Stav administrace CLLD v IROP'!A116,'[1]AdO CRR'!Q:Q,"ANO"))</f>
        <v>4</v>
      </c>
      <c r="S116" s="65" t="str">
        <f>IF(IFERROR(GETPIVOTDATA("Registrační číslo projektu",[1]KHspoj909s!$A$3,"strategie MAS",A116,"Kód a název stavu2","PP30+")+GETPIVOTDATA("Registrační číslo projektu",[1]KHspoj909s!$A$3,"strategie MAS",A116,"Kód a název stavu2","PP27+")+GETPIVOTDATA("Registrační číslo projektu",[1]KHspoj909s!$A$3,"strategie MAS",A116,"Kód a název stavu2","PP41+"),"")=0,"",IFERROR(GETPIVOTDATA("Registrační číslo projektu",[1]KHspoj909s!$A$3,"strategie MAS",A116,"Kód a název stavu2","PP30+")+GETPIVOTDATA("Registrační číslo projektu",[1]KHspoj909s!$A$3,"strategie MAS",A116,"Kód a název stavu2","PP27+")+GETPIVOTDATA("Registrační číslo projektu",[1]KHspoj909s!$A$3,"strategie MAS",A116,"Kód a název stavu2","PP41+"),""))</f>
        <v/>
      </c>
      <c r="T116" s="65" t="str">
        <f>IF(IFERROR(GETPIVOTDATA("Registrační číslo projektu",[1]KHspoj909s!$A$3,"strategie MAS",A116,"Kód a název stavu2","PP30+")+GETPIVOTDATA("Registrační číslo projektu",[1]KHspoj909s!$A$3,"strategie MAS",A116,"Kód a název stavu2","PP41+"),"")=0,"",IFERROR(GETPIVOTDATA("Registrační číslo projektu",[1]KHspoj909s!$A$3,"strategie MAS",A116,"Kód a název stavu2","PP30+")+GETPIVOTDATA("Registrační číslo projektu",[1]KHspoj909s!$A$3,"strategie MAS",A116,"Kód a název stavu2","PP41+"),""))</f>
        <v/>
      </c>
      <c r="U116" s="65" t="str">
        <f>IF(IFERROR(GETPIVOTDATA("Registrační číslo projektu",[1]KHspoj909s!$A$3,"strategie MAS",A116,"Kód a název stavu2","PP41+"),"")=0,"",IFERROR(GETPIVOTDATA("Registrační číslo projektu",[1]KHspoj909s!$A$3,"strategie MAS",A116,"Kód a název stavu2","PP41+"),""))</f>
        <v/>
      </c>
      <c r="V116" s="68">
        <f>IFERROR(VLOOKUP(A116,[1]M975!$A$5:$B$184,2,0),0)/1000</f>
        <v>0</v>
      </c>
    </row>
    <row r="117" spans="1:22" x14ac:dyDescent="0.25">
      <c r="A117" s="61" t="s">
        <v>266</v>
      </c>
      <c r="B117" s="62" t="s">
        <v>267</v>
      </c>
      <c r="C117" s="63" t="s">
        <v>111</v>
      </c>
      <c r="D117" s="64" t="s">
        <v>35</v>
      </c>
      <c r="E117" s="75" t="s">
        <v>35</v>
      </c>
      <c r="F117" s="73" t="s">
        <v>35</v>
      </c>
      <c r="G117" s="65">
        <f>IF(SUM(COUNTIFS([1]!HH902HH[číslo IN],'Stav administrace CLLD v IROP'!A117,[1]!HH902HH[[Kód stavu výzvy ]],{"S42";"S5";"S6";"S7";"S8";"S9"}))=0,"",SUM(COUNTIFS([1]!HH902HH[číslo IN],'Stav administrace CLLD v IROP'!A117,[1]!HH902HH[[Kód stavu výzvy ]],{"S42";"S5";"S6";"S7";"S8";"S9"})))</f>
        <v>3</v>
      </c>
      <c r="H117" s="65">
        <f>IF(SUM(COUNTIFS([1]!HH902HH[číslo IN],'Stav administrace CLLD v IROP'!A117,[1]!HH902HH[[Kód stavu výzvy ]],{"S8";"S9"}))=0,"",SUM(COUNTIFS([1]!HH902HH[číslo IN],'Stav administrace CLLD v IROP'!A117,[1]!HH902HH[[Kód stavu výzvy ]],{"S8";"S9"})))</f>
        <v>3</v>
      </c>
      <c r="I117" s="57" t="str">
        <f>IF(IF(IFERROR(VLOOKUP(CONCATENATE($A117,"-",I$6,"-1-0"),'[1]KTAdO CRR'!$A$4:$D$1000,4,0),"")="",IFERROR(VLOOKUP(CONCATENATE($A117,"-",I$6),[1]!Data[[#All],[MASkod]:[Stav KL (se zjištěním/ bez zjištění)]],11,0),""),"zahájeno")=0,"",IF(IFERROR(VLOOKUP(CONCATENATE($A117,"-",I$6,"-1-0"),'[1]KTAdO CRR'!$A$4:$D$1000,4,0),"")="",IFERROR(VLOOKUP(CONCATENATE($A117,"-",I$6),[1]!Data[[#All],[MASkod]:[Stav KL (se zjištěním/ bez zjištění)]],11,0),""),"zahájeno"))</f>
        <v>se zjištěním</v>
      </c>
      <c r="J117" s="58">
        <f>IF(I117="zahájeno",IFERROR(VLOOKUP(CONCATENATE($A117,"-",I$6,"-1-0"),'[1]KTAdO CRR'!$A$4:$D$1000,4,0),""),IF(I117="","",IFERROR(VLOOKUP(CONCATENATE($A117,"-",I$6),[1]!Data[[#All],[MASkod]:[Stav KL (se zjištěním/ bez zjištění)]],4,0),"")))</f>
        <v>1</v>
      </c>
      <c r="K117" s="66" t="str">
        <f>IF(I117="","",IF(IFERROR(VLOOKUP(CONCATENATE($A117,"-",I$6),[1]!Data[[#All],[MASkod]:[JMPRO]],26,0),"")=0,"ANO",IFERROR(UPPER(LEFT(VLOOKUP(CONCATENATE($A117,"-",I$6),[1]!Data[[#All],[MASkod]:[JMPRO]],26,0),3)),"")))</f>
        <v>NE</v>
      </c>
      <c r="L117" s="57" t="str">
        <f>IF(IF(IFERROR(VLOOKUP(CONCATENATE($A117,"-",L$6,"-1-0"),'[1]KTAdO CRR'!$A$4:$D$1000,4,0),"")="",IFERROR(VLOOKUP(CONCATENATE($A117,"-",L$6),[1]!Data[[#All],[MASkod]:[Stav KL (se zjištěním/ bez zjištění)]],11,0),""),"zahájeno")=0,"zahájheno",IF(IFERROR(VLOOKUP(CONCATENATE($A117,"-",L$6,"-1-0"),'[1]KTAdO CRR'!$A$4:$D$1000,4,0),"")="",IFERROR(VLOOKUP(CONCATENATE($A117,"-",L$6),[1]!Data[[#All],[MASkod]:[Stav KL (se zjištěním/ bez zjištění)]],11,0),""),"zahájeno"))</f>
        <v/>
      </c>
      <c r="M117" s="58" t="str">
        <f>IF(L117="zahájeno",IFERROR(VLOOKUP(CONCATENATE($A117,"-",L$6,"-1-0"),'[1]KTAdO CRR'!$A$4:$D$1000,4,0),""),IF(L117="","",IFERROR(VLOOKUP(CONCATENATE($A117,"-",L$6),[1]!Data[[#All],[MASkod]:[Stav KL (se zjištěním/ bez zjištění)]],4,0),"")))</f>
        <v/>
      </c>
      <c r="N117" s="66" t="str">
        <f>IF(L117="","",IF(IFERROR(VLOOKUP(CONCATENATE($A117,"-",L$6),[1]!Data[[#All],[MASkod]:[JMPRO]],26,0),"")=0,"ANO",IFERROR(UPPER(LEFT(VLOOKUP(CONCATENATE($A117,"-",L$6),[1]!Data[[#All],[MASkod]:[JMPRO]],26,0),3)),"")))</f>
        <v/>
      </c>
      <c r="O117" s="67" t="str">
        <f>IF(AND(I117="zásadní zjištění",K117="NE"),COUNTIFS('[1]AdO CRR'!D:D,'Stav administrace CLLD v IROP'!A117,'[1]AdO CRR'!A:A,'Stav administrace CLLD v IROP'!J117),IF(AND(L117="zásadní zjištění",N117="NE"),COUNTIFS('[1]AdO CRR'!D:D,'Stav administrace CLLD v IROP'!A117,'[1]AdO CRR'!A:A,'Stav administrace CLLD v IROP'!M117),""))</f>
        <v/>
      </c>
      <c r="P117" s="67" t="str">
        <f>IF(AND(I117="zásadní zjištění",K117="NE"),COUNTIFS('[1]AdO CRR'!D:D,'Stav administrace CLLD v IROP'!A117,'[1]AdO CRR'!A:A,'Stav administrace CLLD v IROP'!J117,'[1]AdO CRR'!Q:Q,"ANO"),IF(AND(L117="zásadní zjištění",N117="NE"),COUNTIFS('[1]AdO CRR'!D:D,'Stav administrace CLLD v IROP'!A117,'[1]AdO CRR'!A:A,'Stav administrace CLLD v IROP'!M117,'[1]AdO CRR'!Q:Q,"ANO"),""))</f>
        <v/>
      </c>
      <c r="Q117" s="71">
        <f>IF(COUNTIFS('[1]AdO CRR'!D:D,'Stav administrace CLLD v IROP'!A117)=0,"",COUNTIFS('[1]AdO CRR'!D:D,'Stav administrace CLLD v IROP'!A117))</f>
        <v>5</v>
      </c>
      <c r="R117" s="71" t="str">
        <f>IF(COUNTIFS('[1]AdO CRR'!D:D,'Stav administrace CLLD v IROP'!A117,'[1]AdO CRR'!Q:Q,"ANO")=0,"",COUNTIFS('[1]AdO CRR'!D:D,'Stav administrace CLLD v IROP'!A117,'[1]AdO CRR'!Q:Q,"ANO"))</f>
        <v/>
      </c>
      <c r="S117" s="65" t="str">
        <f>IF(IFERROR(GETPIVOTDATA("Registrační číslo projektu",[1]KHspoj909s!$A$3,"strategie MAS",A117,"Kód a název stavu2","PP30+")+GETPIVOTDATA("Registrační číslo projektu",[1]KHspoj909s!$A$3,"strategie MAS",A117,"Kód a název stavu2","PP27+")+GETPIVOTDATA("Registrační číslo projektu",[1]KHspoj909s!$A$3,"strategie MAS",A117,"Kód a název stavu2","PP41+"),"")=0,"",IFERROR(GETPIVOTDATA("Registrační číslo projektu",[1]KHspoj909s!$A$3,"strategie MAS",A117,"Kód a název stavu2","PP30+")+GETPIVOTDATA("Registrační číslo projektu",[1]KHspoj909s!$A$3,"strategie MAS",A117,"Kód a název stavu2","PP27+")+GETPIVOTDATA("Registrační číslo projektu",[1]KHspoj909s!$A$3,"strategie MAS",A117,"Kód a název stavu2","PP41+"),""))</f>
        <v/>
      </c>
      <c r="T117" s="65" t="str">
        <f>IF(IFERROR(GETPIVOTDATA("Registrační číslo projektu",[1]KHspoj909s!$A$3,"strategie MAS",A117,"Kód a název stavu2","PP30+")+GETPIVOTDATA("Registrační číslo projektu",[1]KHspoj909s!$A$3,"strategie MAS",A117,"Kód a název stavu2","PP41+"),"")=0,"",IFERROR(GETPIVOTDATA("Registrační číslo projektu",[1]KHspoj909s!$A$3,"strategie MAS",A117,"Kód a název stavu2","PP30+")+GETPIVOTDATA("Registrační číslo projektu",[1]KHspoj909s!$A$3,"strategie MAS",A117,"Kód a název stavu2","PP41+"),""))</f>
        <v/>
      </c>
      <c r="U117" s="65" t="str">
        <f>IF(IFERROR(GETPIVOTDATA("Registrační číslo projektu",[1]KHspoj909s!$A$3,"strategie MAS",A117,"Kód a název stavu2","PP41+"),"")=0,"",IFERROR(GETPIVOTDATA("Registrační číslo projektu",[1]KHspoj909s!$A$3,"strategie MAS",A117,"Kód a název stavu2","PP41+"),""))</f>
        <v/>
      </c>
      <c r="V117" s="68">
        <f>IFERROR(VLOOKUP(A117,[1]M975!$A$5:$B$184,2,0),0)/1000</f>
        <v>0</v>
      </c>
    </row>
    <row r="118" spans="1:22" x14ac:dyDescent="0.25">
      <c r="A118" s="61" t="s">
        <v>268</v>
      </c>
      <c r="B118" s="62" t="s">
        <v>269</v>
      </c>
      <c r="C118" s="63" t="s">
        <v>34</v>
      </c>
      <c r="D118" s="64" t="s">
        <v>35</v>
      </c>
      <c r="E118" s="75" t="s">
        <v>35</v>
      </c>
      <c r="F118" s="73" t="s">
        <v>35</v>
      </c>
      <c r="G118" s="65">
        <f>IF(SUM(COUNTIFS([1]!HH902HH[číslo IN],'Stav administrace CLLD v IROP'!A118,[1]!HH902HH[[Kód stavu výzvy ]],{"S42";"S5";"S6";"S7";"S8";"S9"}))=0,"",SUM(COUNTIFS([1]!HH902HH[číslo IN],'Stav administrace CLLD v IROP'!A118,[1]!HH902HH[[Kód stavu výzvy ]],{"S42";"S5";"S6";"S7";"S8";"S9"})))</f>
        <v>4</v>
      </c>
      <c r="H118" s="65">
        <f>IF(SUM(COUNTIFS([1]!HH902HH[číslo IN],'Stav administrace CLLD v IROP'!A118,[1]!HH902HH[[Kód stavu výzvy ]],{"S8";"S9"}))=0,"",SUM(COUNTIFS([1]!HH902HH[číslo IN],'Stav administrace CLLD v IROP'!A118,[1]!HH902HH[[Kód stavu výzvy ]],{"S8";"S9"})))</f>
        <v>4</v>
      </c>
      <c r="I118" s="57" t="str">
        <f>IF(IF(IFERROR(VLOOKUP(CONCATENATE($A118,"-",I$6,"-1-0"),'[1]KTAdO CRR'!$A$4:$D$1000,4,0),"")="",IFERROR(VLOOKUP(CONCATENATE($A118,"-",I$6),[1]!Data[[#All],[MASkod]:[Stav KL (se zjištěním/ bez zjištění)]],11,0),""),"zahájeno")=0,"",IF(IFERROR(VLOOKUP(CONCATENATE($A118,"-",I$6,"-1-0"),'[1]KTAdO CRR'!$A$4:$D$1000,4,0),"")="",IFERROR(VLOOKUP(CONCATENATE($A118,"-",I$6),[1]!Data[[#All],[MASkod]:[Stav KL (se zjištěním/ bez zjištění)]],11,0),""),"zahájeno"))</f>
        <v>se zjištěním</v>
      </c>
      <c r="J118" s="58">
        <f>IF(I118="zahájeno",IFERROR(VLOOKUP(CONCATENATE($A118,"-",I$6,"-1-0"),'[1]KTAdO CRR'!$A$4:$D$1000,4,0),""),IF(I118="","",IFERROR(VLOOKUP(CONCATENATE($A118,"-",I$6),[1]!Data[[#All],[MASkod]:[Stav KL (se zjištěním/ bez zjištění)]],4,0),"")))</f>
        <v>4</v>
      </c>
      <c r="K118" s="66" t="str">
        <f>IF(I118="","",IF(IFERROR(VLOOKUP(CONCATENATE($A118,"-",I$6),[1]!Data[[#All],[MASkod]:[JMPRO]],26,0),"")=0,"ANO",IFERROR(UPPER(LEFT(VLOOKUP(CONCATENATE($A118,"-",I$6),[1]!Data[[#All],[MASkod]:[JMPRO]],26,0),3)),"")))</f>
        <v>NE</v>
      </c>
      <c r="L118" s="57" t="str">
        <f>IF(IF(IFERROR(VLOOKUP(CONCATENATE($A118,"-",L$6,"-1-0"),'[1]KTAdO CRR'!$A$4:$D$1000,4,0),"")="",IFERROR(VLOOKUP(CONCATENATE($A118,"-",L$6),[1]!Data[[#All],[MASkod]:[Stav KL (se zjištěním/ bez zjištění)]],11,0),""),"zahájeno")=0,"zahájheno",IF(IFERROR(VLOOKUP(CONCATENATE($A118,"-",L$6,"-1-0"),'[1]KTAdO CRR'!$A$4:$D$1000,4,0),"")="",IFERROR(VLOOKUP(CONCATENATE($A118,"-",L$6),[1]!Data[[#All],[MASkod]:[Stav KL (se zjištěním/ bez zjištění)]],11,0),""),"zahájeno"))</f>
        <v/>
      </c>
      <c r="M118" s="58" t="str">
        <f>IF(L118="zahájeno",IFERROR(VLOOKUP(CONCATENATE($A118,"-",L$6,"-1-0"),'[1]KTAdO CRR'!$A$4:$D$1000,4,0),""),IF(L118="","",IFERROR(VLOOKUP(CONCATENATE($A118,"-",L$6),[1]!Data[[#All],[MASkod]:[Stav KL (se zjištěním/ bez zjištění)]],4,0),"")))</f>
        <v/>
      </c>
      <c r="N118" s="66" t="str">
        <f>IF(L118="","",IF(IFERROR(VLOOKUP(CONCATENATE($A118,"-",L$6),[1]!Data[[#All],[MASkod]:[JMPRO]],26,0),"")=0,"ANO",IFERROR(UPPER(LEFT(VLOOKUP(CONCATENATE($A118,"-",L$6),[1]!Data[[#All],[MASkod]:[JMPRO]],26,0),3)),"")))</f>
        <v/>
      </c>
      <c r="O118" s="67" t="str">
        <f>IF(AND(I118="zásadní zjištění",K118="NE"),COUNTIFS('[1]AdO CRR'!D:D,'Stav administrace CLLD v IROP'!A118,'[1]AdO CRR'!A:A,'Stav administrace CLLD v IROP'!J118),IF(AND(L118="zásadní zjištění",N118="NE"),COUNTIFS('[1]AdO CRR'!D:D,'Stav administrace CLLD v IROP'!A118,'[1]AdO CRR'!A:A,'Stav administrace CLLD v IROP'!M118),""))</f>
        <v/>
      </c>
      <c r="P118" s="67" t="str">
        <f>IF(AND(I118="zásadní zjištění",K118="NE"),COUNTIFS('[1]AdO CRR'!D:D,'Stav administrace CLLD v IROP'!A118,'[1]AdO CRR'!A:A,'Stav administrace CLLD v IROP'!J118,'[1]AdO CRR'!Q:Q,"ANO"),IF(AND(L118="zásadní zjištění",N118="NE"),COUNTIFS('[1]AdO CRR'!D:D,'Stav administrace CLLD v IROP'!A118,'[1]AdO CRR'!A:A,'Stav administrace CLLD v IROP'!M118,'[1]AdO CRR'!Q:Q,"ANO"),""))</f>
        <v/>
      </c>
      <c r="Q118" s="71">
        <f>IF(COUNTIFS('[1]AdO CRR'!D:D,'Stav administrace CLLD v IROP'!A118)=0,"",COUNTIFS('[1]AdO CRR'!D:D,'Stav administrace CLLD v IROP'!A118))</f>
        <v>7</v>
      </c>
      <c r="R118" s="71">
        <f>IF(COUNTIFS('[1]AdO CRR'!D:D,'Stav administrace CLLD v IROP'!A118,'[1]AdO CRR'!Q:Q,"ANO")=0,"",COUNTIFS('[1]AdO CRR'!D:D,'Stav administrace CLLD v IROP'!A118,'[1]AdO CRR'!Q:Q,"ANO"))</f>
        <v>4</v>
      </c>
      <c r="S118" s="65">
        <f>IF(IFERROR(GETPIVOTDATA("Registrační číslo projektu",[1]KHspoj909s!$A$3,"strategie MAS",A118,"Kód a název stavu2","PP30+")+GETPIVOTDATA("Registrační číslo projektu",[1]KHspoj909s!$A$3,"strategie MAS",A118,"Kód a název stavu2","PP27+")+GETPIVOTDATA("Registrační číslo projektu",[1]KHspoj909s!$A$3,"strategie MAS",A118,"Kód a název stavu2","PP41+"),"")=0,"",IFERROR(GETPIVOTDATA("Registrační číslo projektu",[1]KHspoj909s!$A$3,"strategie MAS",A118,"Kód a název stavu2","PP30+")+GETPIVOTDATA("Registrační číslo projektu",[1]KHspoj909s!$A$3,"strategie MAS",A118,"Kód a název stavu2","PP27+")+GETPIVOTDATA("Registrační číslo projektu",[1]KHspoj909s!$A$3,"strategie MAS",A118,"Kód a název stavu2","PP41+"),""))</f>
        <v>4</v>
      </c>
      <c r="T118" s="65">
        <f>IF(IFERROR(GETPIVOTDATA("Registrační číslo projektu",[1]KHspoj909s!$A$3,"strategie MAS",A118,"Kód a název stavu2","PP30+")+GETPIVOTDATA("Registrační číslo projektu",[1]KHspoj909s!$A$3,"strategie MAS",A118,"Kód a název stavu2","PP41+"),"")=0,"",IFERROR(GETPIVOTDATA("Registrační číslo projektu",[1]KHspoj909s!$A$3,"strategie MAS",A118,"Kód a název stavu2","PP30+")+GETPIVOTDATA("Registrační číslo projektu",[1]KHspoj909s!$A$3,"strategie MAS",A118,"Kód a název stavu2","PP41+"),""))</f>
        <v>4</v>
      </c>
      <c r="U118" s="65">
        <f>IF(IFERROR(GETPIVOTDATA("Registrační číslo projektu",[1]KHspoj909s!$A$3,"strategie MAS",A118,"Kód a název stavu2","PP41+"),"")=0,"",IFERROR(GETPIVOTDATA("Registrační číslo projektu",[1]KHspoj909s!$A$3,"strategie MAS",A118,"Kód a název stavu2","PP41+"),""))</f>
        <v>3</v>
      </c>
      <c r="V118" s="68">
        <f>IFERROR(VLOOKUP(A118,[1]M975!$A$5:$B$184,2,0),0)/1000</f>
        <v>2945</v>
      </c>
    </row>
    <row r="119" spans="1:22" x14ac:dyDescent="0.25">
      <c r="A119" s="61" t="s">
        <v>270</v>
      </c>
      <c r="B119" s="62" t="s">
        <v>271</v>
      </c>
      <c r="C119" s="63" t="s">
        <v>43</v>
      </c>
      <c r="D119" s="64" t="s">
        <v>35</v>
      </c>
      <c r="E119" s="75" t="s">
        <v>35</v>
      </c>
      <c r="F119" s="73" t="s">
        <v>35</v>
      </c>
      <c r="G119" s="65">
        <f>IF(SUM(COUNTIFS([1]!HH902HH[číslo IN],'Stav administrace CLLD v IROP'!A119,[1]!HH902HH[[Kód stavu výzvy ]],{"S42";"S5";"S6";"S7";"S8";"S9"}))=0,"",SUM(COUNTIFS([1]!HH902HH[číslo IN],'Stav administrace CLLD v IROP'!A119,[1]!HH902HH[[Kód stavu výzvy ]],{"S42";"S5";"S6";"S7";"S8";"S9"})))</f>
        <v>4</v>
      </c>
      <c r="H119" s="65">
        <f>IF(SUM(COUNTIFS([1]!HH902HH[číslo IN],'Stav administrace CLLD v IROP'!A119,[1]!HH902HH[[Kód stavu výzvy ]],{"S8";"S9"}))=0,"",SUM(COUNTIFS([1]!HH902HH[číslo IN],'Stav administrace CLLD v IROP'!A119,[1]!HH902HH[[Kód stavu výzvy ]],{"S8";"S9"})))</f>
        <v>4</v>
      </c>
      <c r="I119" s="57" t="str">
        <f>IF(IF(IFERROR(VLOOKUP(CONCATENATE($A119,"-",I$6,"-1-0"),'[1]KTAdO CRR'!$A$4:$D$1000,4,0),"")="",IFERROR(VLOOKUP(CONCATENATE($A119,"-",I$6),[1]!Data[[#All],[MASkod]:[Stav KL (se zjištěním/ bez zjištění)]],11,0),""),"zahájeno")=0,"",IF(IFERROR(VLOOKUP(CONCATENATE($A119,"-",I$6,"-1-0"),'[1]KTAdO CRR'!$A$4:$D$1000,4,0),"")="",IFERROR(VLOOKUP(CONCATENATE($A119,"-",I$6),[1]!Data[[#All],[MASkod]:[Stav KL (se zjištěním/ bez zjištění)]],11,0),""),"zahájeno"))</f>
        <v>se zjištěním</v>
      </c>
      <c r="J119" s="58">
        <f>IF(I119="zahájeno",IFERROR(VLOOKUP(CONCATENATE($A119,"-",I$6,"-1-0"),'[1]KTAdO CRR'!$A$4:$D$1000,4,0),""),IF(I119="","",IFERROR(VLOOKUP(CONCATENATE($A119,"-",I$6),[1]!Data[[#All],[MASkod]:[Stav KL (se zjištěním/ bez zjištění)]],4,0),"")))</f>
        <v>1</v>
      </c>
      <c r="K119" s="66" t="str">
        <f>IF(I119="","",IF(IFERROR(VLOOKUP(CONCATENATE($A119,"-",I$6),[1]!Data[[#All],[MASkod]:[JMPRO]],26,0),"")=0,"ANO",IFERROR(UPPER(LEFT(VLOOKUP(CONCATENATE($A119,"-",I$6),[1]!Data[[#All],[MASkod]:[JMPRO]],26,0),3)),"")))</f>
        <v>ANO</v>
      </c>
      <c r="L119" s="57" t="str">
        <f>IF(IF(IFERROR(VLOOKUP(CONCATENATE($A119,"-",L$6,"-1-0"),'[1]KTAdO CRR'!$A$4:$D$1000,4,0),"")="",IFERROR(VLOOKUP(CONCATENATE($A119,"-",L$6),[1]!Data[[#All],[MASkod]:[Stav KL (se zjištěním/ bez zjištění)]],11,0),""),"zahájeno")=0,"zahájheno",IF(IFERROR(VLOOKUP(CONCATENATE($A119,"-",L$6,"-1-0"),'[1]KTAdO CRR'!$A$4:$D$1000,4,0),"")="",IFERROR(VLOOKUP(CONCATENATE($A119,"-",L$6),[1]!Data[[#All],[MASkod]:[Stav KL (se zjištěním/ bez zjištění)]],11,0),""),"zahájeno"))</f>
        <v/>
      </c>
      <c r="M119" s="58" t="str">
        <f>IF(L119="zahájeno",IFERROR(VLOOKUP(CONCATENATE($A119,"-",L$6,"-1-0"),'[1]KTAdO CRR'!$A$4:$D$1000,4,0),""),IF(L119="","",IFERROR(VLOOKUP(CONCATENATE($A119,"-",L$6),[1]!Data[[#All],[MASkod]:[Stav KL (se zjištěním/ bez zjištění)]],4,0),"")))</f>
        <v/>
      </c>
      <c r="N119" s="66" t="str">
        <f>IF(L119="","",IF(IFERROR(VLOOKUP(CONCATENATE($A119,"-",L$6),[1]!Data[[#All],[MASkod]:[JMPRO]],26,0),"")=0,"ANO",IFERROR(UPPER(LEFT(VLOOKUP(CONCATENATE($A119,"-",L$6),[1]!Data[[#All],[MASkod]:[JMPRO]],26,0),3)),"")))</f>
        <v/>
      </c>
      <c r="O119" s="67" t="str">
        <f>IF(AND(I119="zásadní zjištění",K119="NE"),COUNTIFS('[1]AdO CRR'!D:D,'Stav administrace CLLD v IROP'!A119,'[1]AdO CRR'!A:A,'Stav administrace CLLD v IROP'!J119),IF(AND(L119="zásadní zjištění",N119="NE"),COUNTIFS('[1]AdO CRR'!D:D,'Stav administrace CLLD v IROP'!A119,'[1]AdO CRR'!A:A,'Stav administrace CLLD v IROP'!M119),""))</f>
        <v/>
      </c>
      <c r="P119" s="67" t="str">
        <f>IF(AND(I119="zásadní zjištění",K119="NE"),COUNTIFS('[1]AdO CRR'!D:D,'Stav administrace CLLD v IROP'!A119,'[1]AdO CRR'!A:A,'Stav administrace CLLD v IROP'!J119,'[1]AdO CRR'!Q:Q,"ANO"),IF(AND(L119="zásadní zjištění",N119="NE"),COUNTIFS('[1]AdO CRR'!D:D,'Stav administrace CLLD v IROP'!A119,'[1]AdO CRR'!A:A,'Stav administrace CLLD v IROP'!M119,'[1]AdO CRR'!Q:Q,"ANO"),""))</f>
        <v/>
      </c>
      <c r="Q119" s="71">
        <f>IF(COUNTIFS('[1]AdO CRR'!D:D,'Stav administrace CLLD v IROP'!A119)=0,"",COUNTIFS('[1]AdO CRR'!D:D,'Stav administrace CLLD v IROP'!A119))</f>
        <v>8</v>
      </c>
      <c r="R119" s="71">
        <f>IF(COUNTIFS('[1]AdO CRR'!D:D,'Stav administrace CLLD v IROP'!A119,'[1]AdO CRR'!Q:Q,"ANO")=0,"",COUNTIFS('[1]AdO CRR'!D:D,'Stav administrace CLLD v IROP'!A119,'[1]AdO CRR'!Q:Q,"ANO"))</f>
        <v>6</v>
      </c>
      <c r="S119" s="65">
        <f>IF(IFERROR(GETPIVOTDATA("Registrační číslo projektu",[1]KHspoj909s!$A$3,"strategie MAS",A119,"Kód a název stavu2","PP30+")+GETPIVOTDATA("Registrační číslo projektu",[1]KHspoj909s!$A$3,"strategie MAS",A119,"Kód a název stavu2","PP27+")+GETPIVOTDATA("Registrační číslo projektu",[1]KHspoj909s!$A$3,"strategie MAS",A119,"Kód a název stavu2","PP41+"),"")=0,"",IFERROR(GETPIVOTDATA("Registrační číslo projektu",[1]KHspoj909s!$A$3,"strategie MAS",A119,"Kód a název stavu2","PP30+")+GETPIVOTDATA("Registrační číslo projektu",[1]KHspoj909s!$A$3,"strategie MAS",A119,"Kód a název stavu2","PP27+")+GETPIVOTDATA("Registrační číslo projektu",[1]KHspoj909s!$A$3,"strategie MAS",A119,"Kód a název stavu2","PP41+"),""))</f>
        <v>6</v>
      </c>
      <c r="T119" s="65">
        <f>IF(IFERROR(GETPIVOTDATA("Registrační číslo projektu",[1]KHspoj909s!$A$3,"strategie MAS",A119,"Kód a název stavu2","PP30+")+GETPIVOTDATA("Registrační číslo projektu",[1]KHspoj909s!$A$3,"strategie MAS",A119,"Kód a název stavu2","PP41+"),"")=0,"",IFERROR(GETPIVOTDATA("Registrační číslo projektu",[1]KHspoj909s!$A$3,"strategie MAS",A119,"Kód a název stavu2","PP30+")+GETPIVOTDATA("Registrační číslo projektu",[1]KHspoj909s!$A$3,"strategie MAS",A119,"Kód a název stavu2","PP41+"),""))</f>
        <v>3</v>
      </c>
      <c r="U119" s="65" t="str">
        <f>IF(IFERROR(GETPIVOTDATA("Registrační číslo projektu",[1]KHspoj909s!$A$3,"strategie MAS",A119,"Kód a název stavu2","PP41+"),"")=0,"",IFERROR(GETPIVOTDATA("Registrační číslo projektu",[1]KHspoj909s!$A$3,"strategie MAS",A119,"Kód a název stavu2","PP41+"),""))</f>
        <v/>
      </c>
      <c r="V119" s="68">
        <f>IFERROR(VLOOKUP(A119,[1]M975!$A$5:$B$184,2,0),0)/1000</f>
        <v>0</v>
      </c>
    </row>
    <row r="120" spans="1:22" x14ac:dyDescent="0.25">
      <c r="A120" s="61" t="s">
        <v>272</v>
      </c>
      <c r="B120" s="62" t="s">
        <v>273</v>
      </c>
      <c r="C120" s="70" t="s">
        <v>54</v>
      </c>
      <c r="D120" s="64" t="s">
        <v>35</v>
      </c>
      <c r="E120" s="75" t="s">
        <v>35</v>
      </c>
      <c r="F120" s="73" t="s">
        <v>35</v>
      </c>
      <c r="G120" s="65">
        <f>IF(SUM(COUNTIFS([1]!HH902HH[číslo IN],'Stav administrace CLLD v IROP'!A120,[1]!HH902HH[[Kód stavu výzvy ]],{"S42";"S5";"S6";"S7";"S8";"S9"}))=0,"",SUM(COUNTIFS([1]!HH902HH[číslo IN],'Stav administrace CLLD v IROP'!A120,[1]!HH902HH[[Kód stavu výzvy ]],{"S42";"S5";"S6";"S7";"S8";"S9"})))</f>
        <v>4</v>
      </c>
      <c r="H120" s="65">
        <f>IF(SUM(COUNTIFS([1]!HH902HH[číslo IN],'Stav administrace CLLD v IROP'!A120,[1]!HH902HH[[Kód stavu výzvy ]],{"S8";"S9"}))=0,"",SUM(COUNTIFS([1]!HH902HH[číslo IN],'Stav administrace CLLD v IROP'!A120,[1]!HH902HH[[Kód stavu výzvy ]],{"S8";"S9"})))</f>
        <v>4</v>
      </c>
      <c r="I120" s="57" t="str">
        <f>IF(IF(IFERROR(VLOOKUP(CONCATENATE($A120,"-",I$6,"-1-0"),'[1]KTAdO CRR'!$A$4:$D$1000,4,0),"")="",IFERROR(VLOOKUP(CONCATENATE($A120,"-",I$6),[1]!Data[[#All],[MASkod]:[Stav KL (se zjištěním/ bez zjištění)]],11,0),""),"zahájeno")=0,"",IF(IFERROR(VLOOKUP(CONCATENATE($A120,"-",I$6,"-1-0"),'[1]KTAdO CRR'!$A$4:$D$1000,4,0),"")="",IFERROR(VLOOKUP(CONCATENATE($A120,"-",I$6),[1]!Data[[#All],[MASkod]:[Stav KL (se zjištěním/ bez zjištění)]],11,0),""),"zahájeno"))</f>
        <v/>
      </c>
      <c r="J120" s="58" t="str">
        <f>IF(I120="zahájeno",IFERROR(VLOOKUP(CONCATENATE($A120,"-",I$6,"-1-0"),'[1]KTAdO CRR'!$A$4:$D$1000,4,0),""),IF(I120="","",IFERROR(VLOOKUP(CONCATENATE($A120,"-",I$6),[1]!Data[[#All],[MASkod]:[Stav KL (se zjištěním/ bez zjištění)]],4,0),"")))</f>
        <v/>
      </c>
      <c r="K120" s="66" t="str">
        <f>IF(I120="","",IF(IFERROR(VLOOKUP(CONCATENATE($A120,"-",I$6),[1]!Data[[#All],[MASkod]:[JMPRO]],26,0),"")=0,"ANO",IFERROR(UPPER(LEFT(VLOOKUP(CONCATENATE($A120,"-",I$6),[1]!Data[[#All],[MASkod]:[JMPRO]],26,0),3)),"")))</f>
        <v/>
      </c>
      <c r="L120" s="57" t="str">
        <f>IF(IF(IFERROR(VLOOKUP(CONCATENATE($A120,"-",L$6,"-1-0"),'[1]KTAdO CRR'!$A$4:$D$1000,4,0),"")="",IFERROR(VLOOKUP(CONCATENATE($A120,"-",L$6),[1]!Data[[#All],[MASkod]:[Stav KL (se zjištěním/ bez zjištění)]],11,0),""),"zahájeno")=0,"zahájheno",IF(IFERROR(VLOOKUP(CONCATENATE($A120,"-",L$6,"-1-0"),'[1]KTAdO CRR'!$A$4:$D$1000,4,0),"")="",IFERROR(VLOOKUP(CONCATENATE($A120,"-",L$6),[1]!Data[[#All],[MASkod]:[Stav KL (se zjištěním/ bez zjištění)]],11,0),""),"zahájeno"))</f>
        <v/>
      </c>
      <c r="M120" s="58" t="str">
        <f>IF(L120="zahájeno",IFERROR(VLOOKUP(CONCATENATE($A120,"-",L$6,"-1-0"),'[1]KTAdO CRR'!$A$4:$D$1000,4,0),""),IF(L120="","",IFERROR(VLOOKUP(CONCATENATE($A120,"-",L$6),[1]!Data[[#All],[MASkod]:[Stav KL (se zjištěním/ bez zjištění)]],4,0),"")))</f>
        <v/>
      </c>
      <c r="N120" s="66" t="str">
        <f>IF(L120="","",IF(IFERROR(VLOOKUP(CONCATENATE($A120,"-",L$6),[1]!Data[[#All],[MASkod]:[JMPRO]],26,0),"")=0,"ANO",IFERROR(UPPER(LEFT(VLOOKUP(CONCATENATE($A120,"-",L$6),[1]!Data[[#All],[MASkod]:[JMPRO]],26,0),3)),"")))</f>
        <v/>
      </c>
      <c r="O120" s="67" t="str">
        <f>IF(AND(I120="zásadní zjištění",K120="NE"),COUNTIFS('[1]AdO CRR'!D:D,'Stav administrace CLLD v IROP'!A120,'[1]AdO CRR'!A:A,'Stav administrace CLLD v IROP'!J120),IF(AND(L120="zásadní zjištění",N120="NE"),COUNTIFS('[1]AdO CRR'!D:D,'Stav administrace CLLD v IROP'!A120,'[1]AdO CRR'!A:A,'Stav administrace CLLD v IROP'!M120),""))</f>
        <v/>
      </c>
      <c r="P120" s="67" t="str">
        <f>IF(AND(I120="zásadní zjištění",K120="NE"),COUNTIFS('[1]AdO CRR'!D:D,'Stav administrace CLLD v IROP'!A120,'[1]AdO CRR'!A:A,'Stav administrace CLLD v IROP'!J120,'[1]AdO CRR'!Q:Q,"ANO"),IF(AND(L120="zásadní zjištění",N120="NE"),COUNTIFS('[1]AdO CRR'!D:D,'Stav administrace CLLD v IROP'!A120,'[1]AdO CRR'!A:A,'Stav administrace CLLD v IROP'!M120,'[1]AdO CRR'!Q:Q,"ANO"),""))</f>
        <v/>
      </c>
      <c r="Q120" s="71">
        <f>IF(COUNTIFS('[1]AdO CRR'!D:D,'Stav administrace CLLD v IROP'!A120)=0,"",COUNTIFS('[1]AdO CRR'!D:D,'Stav administrace CLLD v IROP'!A120))</f>
        <v>6</v>
      </c>
      <c r="R120" s="71">
        <f>IF(COUNTIFS('[1]AdO CRR'!D:D,'Stav administrace CLLD v IROP'!A120,'[1]AdO CRR'!Q:Q,"ANO")=0,"",COUNTIFS('[1]AdO CRR'!D:D,'Stav administrace CLLD v IROP'!A120,'[1]AdO CRR'!Q:Q,"ANO"))</f>
        <v>6</v>
      </c>
      <c r="S120" s="65">
        <f>IF(IFERROR(GETPIVOTDATA("Registrační číslo projektu",[1]KHspoj909s!$A$3,"strategie MAS",A120,"Kód a název stavu2","PP30+")+GETPIVOTDATA("Registrační číslo projektu",[1]KHspoj909s!$A$3,"strategie MAS",A120,"Kód a název stavu2","PP27+")+GETPIVOTDATA("Registrační číslo projektu",[1]KHspoj909s!$A$3,"strategie MAS",A120,"Kód a název stavu2","PP41+"),"")=0,"",IFERROR(GETPIVOTDATA("Registrační číslo projektu",[1]KHspoj909s!$A$3,"strategie MAS",A120,"Kód a název stavu2","PP30+")+GETPIVOTDATA("Registrační číslo projektu",[1]KHspoj909s!$A$3,"strategie MAS",A120,"Kód a název stavu2","PP27+")+GETPIVOTDATA("Registrační číslo projektu",[1]KHspoj909s!$A$3,"strategie MAS",A120,"Kód a název stavu2","PP41+"),""))</f>
        <v>6</v>
      </c>
      <c r="T120" s="65">
        <f>IF(IFERROR(GETPIVOTDATA("Registrační číslo projektu",[1]KHspoj909s!$A$3,"strategie MAS",A120,"Kód a název stavu2","PP30+")+GETPIVOTDATA("Registrační číslo projektu",[1]KHspoj909s!$A$3,"strategie MAS",A120,"Kód a název stavu2","PP41+"),"")=0,"",IFERROR(GETPIVOTDATA("Registrační číslo projektu",[1]KHspoj909s!$A$3,"strategie MAS",A120,"Kód a název stavu2","PP30+")+GETPIVOTDATA("Registrační číslo projektu",[1]KHspoj909s!$A$3,"strategie MAS",A120,"Kód a název stavu2","PP41+"),""))</f>
        <v>6</v>
      </c>
      <c r="U120" s="65">
        <f>IF(IFERROR(GETPIVOTDATA("Registrační číslo projektu",[1]KHspoj909s!$A$3,"strategie MAS",A120,"Kód a název stavu2","PP41+"),"")=0,"",IFERROR(GETPIVOTDATA("Registrační číslo projektu",[1]KHspoj909s!$A$3,"strategie MAS",A120,"Kód a název stavu2","PP41+"),""))</f>
        <v>2</v>
      </c>
      <c r="V120" s="68">
        <f>IFERROR(VLOOKUP(A120,[1]M975!$A$5:$B$184,2,0),0)/1000</f>
        <v>1384.42265</v>
      </c>
    </row>
    <row r="121" spans="1:22" x14ac:dyDescent="0.25">
      <c r="A121" s="61" t="s">
        <v>274</v>
      </c>
      <c r="B121" s="62" t="s">
        <v>275</v>
      </c>
      <c r="C121" s="70" t="s">
        <v>54</v>
      </c>
      <c r="D121" s="64" t="s">
        <v>35</v>
      </c>
      <c r="E121" s="75" t="s">
        <v>35</v>
      </c>
      <c r="F121" s="73" t="s">
        <v>35</v>
      </c>
      <c r="G121" s="65">
        <f>IF(SUM(COUNTIFS([1]!HH902HH[číslo IN],'Stav administrace CLLD v IROP'!A121,[1]!HH902HH[[Kód stavu výzvy ]],{"S42";"S5";"S6";"S7";"S8";"S9"}))=0,"",SUM(COUNTIFS([1]!HH902HH[číslo IN],'Stav administrace CLLD v IROP'!A121,[1]!HH902HH[[Kód stavu výzvy ]],{"S42";"S5";"S6";"S7";"S8";"S9"})))</f>
        <v>2</v>
      </c>
      <c r="H121" s="65">
        <f>IF(SUM(COUNTIFS([1]!HH902HH[číslo IN],'Stav administrace CLLD v IROP'!A121,[1]!HH902HH[[Kód stavu výzvy ]],{"S8";"S9"}))=0,"",SUM(COUNTIFS([1]!HH902HH[číslo IN],'Stav administrace CLLD v IROP'!A121,[1]!HH902HH[[Kód stavu výzvy ]],{"S8";"S9"})))</f>
        <v>2</v>
      </c>
      <c r="I121" s="57" t="str">
        <f>IF(IF(IFERROR(VLOOKUP(CONCATENATE($A121,"-",I$6,"-1-0"),'[1]KTAdO CRR'!$A$4:$D$1000,4,0),"")="",IFERROR(VLOOKUP(CONCATENATE($A121,"-",I$6),[1]!Data[[#All],[MASkod]:[Stav KL (se zjištěním/ bez zjištění)]],11,0),""),"zahájeno")=0,"",IF(IFERROR(VLOOKUP(CONCATENATE($A121,"-",I$6,"-1-0"),'[1]KTAdO CRR'!$A$4:$D$1000,4,0),"")="",IFERROR(VLOOKUP(CONCATENATE($A121,"-",I$6),[1]!Data[[#All],[MASkod]:[Stav KL (se zjištěním/ bez zjištění)]],11,0),""),"zahájeno"))</f>
        <v>bez zjištění</v>
      </c>
      <c r="J121" s="58">
        <f>IF(I121="zahájeno",IFERROR(VLOOKUP(CONCATENATE($A121,"-",I$6,"-1-0"),'[1]KTAdO CRR'!$A$4:$D$1000,4,0),""),IF(I121="","",IFERROR(VLOOKUP(CONCATENATE($A121,"-",I$6),[1]!Data[[#All],[MASkod]:[Stav KL (se zjištěním/ bez zjištění)]],4,0),"")))</f>
        <v>1</v>
      </c>
      <c r="K121" s="66" t="str">
        <f>IF(I121="","",IF(IFERROR(VLOOKUP(CONCATENATE($A121,"-",I$6),[1]!Data[[#All],[MASkod]:[JMPRO]],26,0),"")=0,"ANO",IFERROR(UPPER(LEFT(VLOOKUP(CONCATENATE($A121,"-",I$6),[1]!Data[[#All],[MASkod]:[JMPRO]],26,0),3)),"")))</f>
        <v>ANO</v>
      </c>
      <c r="L121" s="57" t="str">
        <f>IF(IF(IFERROR(VLOOKUP(CONCATENATE($A121,"-",L$6,"-1-0"),'[1]KTAdO CRR'!$A$4:$D$1000,4,0),"")="",IFERROR(VLOOKUP(CONCATENATE($A121,"-",L$6),[1]!Data[[#All],[MASkod]:[Stav KL (se zjištěním/ bez zjištění)]],11,0),""),"zahájeno")=0,"zahájheno",IF(IFERROR(VLOOKUP(CONCATENATE($A121,"-",L$6,"-1-0"),'[1]KTAdO CRR'!$A$4:$D$1000,4,0),"")="",IFERROR(VLOOKUP(CONCATENATE($A121,"-",L$6),[1]!Data[[#All],[MASkod]:[Stav KL (se zjištěním/ bez zjištění)]],11,0),""),"zahájeno"))</f>
        <v/>
      </c>
      <c r="M121" s="58" t="str">
        <f>IF(L121="zahájeno",IFERROR(VLOOKUP(CONCATENATE($A121,"-",L$6,"-1-0"),'[1]KTAdO CRR'!$A$4:$D$1000,4,0),""),IF(L121="","",IFERROR(VLOOKUP(CONCATENATE($A121,"-",L$6),[1]!Data[[#All],[MASkod]:[Stav KL (se zjištěním/ bez zjištění)]],4,0),"")))</f>
        <v/>
      </c>
      <c r="N121" s="66" t="str">
        <f>IF(L121="","",IF(IFERROR(VLOOKUP(CONCATENATE($A121,"-",L$6),[1]!Data[[#All],[MASkod]:[JMPRO]],26,0),"")=0,"ANO",IFERROR(UPPER(LEFT(VLOOKUP(CONCATENATE($A121,"-",L$6),[1]!Data[[#All],[MASkod]:[JMPRO]],26,0),3)),"")))</f>
        <v/>
      </c>
      <c r="O121" s="67" t="str">
        <f>IF(AND(I121="zásadní zjištění",K121="NE"),COUNTIFS('[1]AdO CRR'!D:D,'Stav administrace CLLD v IROP'!A121,'[1]AdO CRR'!A:A,'Stav administrace CLLD v IROP'!J121),IF(AND(L121="zásadní zjištění",N121="NE"),COUNTIFS('[1]AdO CRR'!D:D,'Stav administrace CLLD v IROP'!A121,'[1]AdO CRR'!A:A,'Stav administrace CLLD v IROP'!M121),""))</f>
        <v/>
      </c>
      <c r="P121" s="67" t="str">
        <f>IF(AND(I121="zásadní zjištění",K121="NE"),COUNTIFS('[1]AdO CRR'!D:D,'Stav administrace CLLD v IROP'!A121,'[1]AdO CRR'!A:A,'Stav administrace CLLD v IROP'!J121,'[1]AdO CRR'!Q:Q,"ANO"),IF(AND(L121="zásadní zjištění",N121="NE"),COUNTIFS('[1]AdO CRR'!D:D,'Stav administrace CLLD v IROP'!A121,'[1]AdO CRR'!A:A,'Stav administrace CLLD v IROP'!M121,'[1]AdO CRR'!Q:Q,"ANO"),""))</f>
        <v/>
      </c>
      <c r="Q121" s="71">
        <f>IF(COUNTIFS('[1]AdO CRR'!D:D,'Stav administrace CLLD v IROP'!A121)=0,"",COUNTIFS('[1]AdO CRR'!D:D,'Stav administrace CLLD v IROP'!A121))</f>
        <v>2</v>
      </c>
      <c r="R121" s="71">
        <f>IF(COUNTIFS('[1]AdO CRR'!D:D,'Stav administrace CLLD v IROP'!A121,'[1]AdO CRR'!Q:Q,"ANO")=0,"",COUNTIFS('[1]AdO CRR'!D:D,'Stav administrace CLLD v IROP'!A121,'[1]AdO CRR'!Q:Q,"ANO"))</f>
        <v>1</v>
      </c>
      <c r="S121" s="65">
        <f>IF(IFERROR(GETPIVOTDATA("Registrační číslo projektu",[1]KHspoj909s!$A$3,"strategie MAS",A121,"Kód a název stavu2","PP30+")+GETPIVOTDATA("Registrační číslo projektu",[1]KHspoj909s!$A$3,"strategie MAS",A121,"Kód a název stavu2","PP27+")+GETPIVOTDATA("Registrační číslo projektu",[1]KHspoj909s!$A$3,"strategie MAS",A121,"Kód a název stavu2","PP41+"),"")=0,"",IFERROR(GETPIVOTDATA("Registrační číslo projektu",[1]KHspoj909s!$A$3,"strategie MAS",A121,"Kód a název stavu2","PP30+")+GETPIVOTDATA("Registrační číslo projektu",[1]KHspoj909s!$A$3,"strategie MAS",A121,"Kód a název stavu2","PP27+")+GETPIVOTDATA("Registrační číslo projektu",[1]KHspoj909s!$A$3,"strategie MAS",A121,"Kód a název stavu2","PP41+"),""))</f>
        <v>1</v>
      </c>
      <c r="T121" s="65" t="str">
        <f>IF(IFERROR(GETPIVOTDATA("Registrační číslo projektu",[1]KHspoj909s!$A$3,"strategie MAS",A121,"Kód a název stavu2","PP30+")+GETPIVOTDATA("Registrační číslo projektu",[1]KHspoj909s!$A$3,"strategie MAS",A121,"Kód a název stavu2","PP41+"),"")=0,"",IFERROR(GETPIVOTDATA("Registrační číslo projektu",[1]KHspoj909s!$A$3,"strategie MAS",A121,"Kód a název stavu2","PP30+")+GETPIVOTDATA("Registrační číslo projektu",[1]KHspoj909s!$A$3,"strategie MAS",A121,"Kód a název stavu2","PP41+"),""))</f>
        <v/>
      </c>
      <c r="U121" s="65" t="str">
        <f>IF(IFERROR(GETPIVOTDATA("Registrační číslo projektu",[1]KHspoj909s!$A$3,"strategie MAS",A121,"Kód a název stavu2","PP41+"),"")=0,"",IFERROR(GETPIVOTDATA("Registrační číslo projektu",[1]KHspoj909s!$A$3,"strategie MAS",A121,"Kód a název stavu2","PP41+"),""))</f>
        <v/>
      </c>
      <c r="V121" s="68">
        <f>IFERROR(VLOOKUP(A121,[1]M975!$A$5:$B$184,2,0),0)/1000</f>
        <v>0</v>
      </c>
    </row>
    <row r="122" spans="1:22" x14ac:dyDescent="0.25">
      <c r="A122" s="61" t="s">
        <v>276</v>
      </c>
      <c r="B122" s="62" t="s">
        <v>277</v>
      </c>
      <c r="C122" s="63" t="s">
        <v>93</v>
      </c>
      <c r="D122" s="64" t="s">
        <v>35</v>
      </c>
      <c r="E122" s="75" t="s">
        <v>35</v>
      </c>
      <c r="F122" s="73" t="s">
        <v>35</v>
      </c>
      <c r="G122" s="65">
        <f>IF(SUM(COUNTIFS([1]!HH902HH[číslo IN],'Stav administrace CLLD v IROP'!A122,[1]!HH902HH[[Kód stavu výzvy ]],{"S42";"S5";"S6";"S7";"S8";"S9"}))=0,"",SUM(COUNTIFS([1]!HH902HH[číslo IN],'Stav administrace CLLD v IROP'!A122,[1]!HH902HH[[Kód stavu výzvy ]],{"S42";"S5";"S6";"S7";"S8";"S9"})))</f>
        <v>4</v>
      </c>
      <c r="H122" s="65">
        <f>IF(SUM(COUNTIFS([1]!HH902HH[číslo IN],'Stav administrace CLLD v IROP'!A122,[1]!HH902HH[[Kód stavu výzvy ]],{"S8";"S9"}))=0,"",SUM(COUNTIFS([1]!HH902HH[číslo IN],'Stav administrace CLLD v IROP'!A122,[1]!HH902HH[[Kód stavu výzvy ]],{"S8";"S9"})))</f>
        <v>2</v>
      </c>
      <c r="I122" s="57" t="str">
        <f>IF(IF(IFERROR(VLOOKUP(CONCATENATE($A122,"-",I$6,"-1-0"),'[1]KTAdO CRR'!$A$4:$D$1000,4,0),"")="",IFERROR(VLOOKUP(CONCATENATE($A122,"-",I$6),[1]!Data[[#All],[MASkod]:[Stav KL (se zjištěním/ bez zjištění)]],11,0),""),"zahájeno")=0,"",IF(IFERROR(VLOOKUP(CONCATENATE($A122,"-",I$6,"-1-0"),'[1]KTAdO CRR'!$A$4:$D$1000,4,0),"")="",IFERROR(VLOOKUP(CONCATENATE($A122,"-",I$6),[1]!Data[[#All],[MASkod]:[Stav KL (se zjištěním/ bez zjištění)]],11,0),""),"zahájeno"))</f>
        <v>se zjištěním</v>
      </c>
      <c r="J122" s="58">
        <f>IF(I122="zahájeno",IFERROR(VLOOKUP(CONCATENATE($A122,"-",I$6,"-1-0"),'[1]KTAdO CRR'!$A$4:$D$1000,4,0),""),IF(I122="","",IFERROR(VLOOKUP(CONCATENATE($A122,"-",I$6),[1]!Data[[#All],[MASkod]:[Stav KL (se zjištěním/ bez zjištění)]],4,0),"")))</f>
        <v>1</v>
      </c>
      <c r="K122" s="66" t="str">
        <f>IF(I122="","",IF(IFERROR(VLOOKUP(CONCATENATE($A122,"-",I$6),[1]!Data[[#All],[MASkod]:[JMPRO]],26,0),"")=0,"ANO",IFERROR(UPPER(LEFT(VLOOKUP(CONCATENATE($A122,"-",I$6),[1]!Data[[#All],[MASkod]:[JMPRO]],26,0),3)),"")))</f>
        <v>ANO</v>
      </c>
      <c r="L122" s="57" t="str">
        <f>IF(IF(IFERROR(VLOOKUP(CONCATENATE($A122,"-",L$6,"-1-0"),'[1]KTAdO CRR'!$A$4:$D$1000,4,0),"")="",IFERROR(VLOOKUP(CONCATENATE($A122,"-",L$6),[1]!Data[[#All],[MASkod]:[Stav KL (se zjištěním/ bez zjištění)]],11,0),""),"zahájeno")=0,"zahájheno",IF(IFERROR(VLOOKUP(CONCATENATE($A122,"-",L$6,"-1-0"),'[1]KTAdO CRR'!$A$4:$D$1000,4,0),"")="",IFERROR(VLOOKUP(CONCATENATE($A122,"-",L$6),[1]!Data[[#All],[MASkod]:[Stav KL (se zjištěním/ bez zjištění)]],11,0),""),"zahájeno"))</f>
        <v/>
      </c>
      <c r="M122" s="58" t="str">
        <f>IF(L122="zahájeno",IFERROR(VLOOKUP(CONCATENATE($A122,"-",L$6,"-1-0"),'[1]KTAdO CRR'!$A$4:$D$1000,4,0),""),IF(L122="","",IFERROR(VLOOKUP(CONCATENATE($A122,"-",L$6),[1]!Data[[#All],[MASkod]:[Stav KL (se zjištěním/ bez zjištění)]],4,0),"")))</f>
        <v/>
      </c>
      <c r="N122" s="66" t="str">
        <f>IF(L122="","",IF(IFERROR(VLOOKUP(CONCATENATE($A122,"-",L$6),[1]!Data[[#All],[MASkod]:[JMPRO]],26,0),"")=0,"ANO",IFERROR(UPPER(LEFT(VLOOKUP(CONCATENATE($A122,"-",L$6),[1]!Data[[#All],[MASkod]:[JMPRO]],26,0),3)),"")))</f>
        <v/>
      </c>
      <c r="O122" s="67" t="str">
        <f>IF(AND(I122="zásadní zjištění",K122="NE"),COUNTIFS('[1]AdO CRR'!D:D,'Stav administrace CLLD v IROP'!A122,'[1]AdO CRR'!A:A,'Stav administrace CLLD v IROP'!J122),IF(AND(L122="zásadní zjištění",N122="NE"),COUNTIFS('[1]AdO CRR'!D:D,'Stav administrace CLLD v IROP'!A122,'[1]AdO CRR'!A:A,'Stav administrace CLLD v IROP'!M122),""))</f>
        <v/>
      </c>
      <c r="P122" s="67" t="str">
        <f>IF(AND(I122="zásadní zjištění",K122="NE"),COUNTIFS('[1]AdO CRR'!D:D,'Stav administrace CLLD v IROP'!A122,'[1]AdO CRR'!A:A,'Stav administrace CLLD v IROP'!J122,'[1]AdO CRR'!Q:Q,"ANO"),IF(AND(L122="zásadní zjištění",N122="NE"),COUNTIFS('[1]AdO CRR'!D:D,'Stav administrace CLLD v IROP'!A122,'[1]AdO CRR'!A:A,'Stav administrace CLLD v IROP'!M122,'[1]AdO CRR'!Q:Q,"ANO"),""))</f>
        <v/>
      </c>
      <c r="Q122" s="71">
        <f>IF(COUNTIFS('[1]AdO CRR'!D:D,'Stav administrace CLLD v IROP'!A122)=0,"",COUNTIFS('[1]AdO CRR'!D:D,'Stav administrace CLLD v IROP'!A122))</f>
        <v>3</v>
      </c>
      <c r="R122" s="71">
        <f>IF(COUNTIFS('[1]AdO CRR'!D:D,'Stav administrace CLLD v IROP'!A122,'[1]AdO CRR'!Q:Q,"ANO")=0,"",COUNTIFS('[1]AdO CRR'!D:D,'Stav administrace CLLD v IROP'!A122,'[1]AdO CRR'!Q:Q,"ANO"))</f>
        <v>3</v>
      </c>
      <c r="S122" s="65">
        <f>IF(IFERROR(GETPIVOTDATA("Registrační číslo projektu",[1]KHspoj909s!$A$3,"strategie MAS",A122,"Kód a název stavu2","PP30+")+GETPIVOTDATA("Registrační číslo projektu",[1]KHspoj909s!$A$3,"strategie MAS",A122,"Kód a název stavu2","PP27+")+GETPIVOTDATA("Registrační číslo projektu",[1]KHspoj909s!$A$3,"strategie MAS",A122,"Kód a název stavu2","PP41+"),"")=0,"",IFERROR(GETPIVOTDATA("Registrační číslo projektu",[1]KHspoj909s!$A$3,"strategie MAS",A122,"Kód a název stavu2","PP30+")+GETPIVOTDATA("Registrační číslo projektu",[1]KHspoj909s!$A$3,"strategie MAS",A122,"Kód a název stavu2","PP27+")+GETPIVOTDATA("Registrační číslo projektu",[1]KHspoj909s!$A$3,"strategie MAS",A122,"Kód a název stavu2","PP41+"),""))</f>
        <v>3</v>
      </c>
      <c r="T122" s="65">
        <f>IF(IFERROR(GETPIVOTDATA("Registrační číslo projektu",[1]KHspoj909s!$A$3,"strategie MAS",A122,"Kód a název stavu2","PP30+")+GETPIVOTDATA("Registrační číslo projektu",[1]KHspoj909s!$A$3,"strategie MAS",A122,"Kód a název stavu2","PP41+"),"")=0,"",IFERROR(GETPIVOTDATA("Registrační číslo projektu",[1]KHspoj909s!$A$3,"strategie MAS",A122,"Kód a název stavu2","PP30+")+GETPIVOTDATA("Registrační číslo projektu",[1]KHspoj909s!$A$3,"strategie MAS",A122,"Kód a název stavu2","PP41+"),""))</f>
        <v>3</v>
      </c>
      <c r="U122" s="65">
        <f>IF(IFERROR(GETPIVOTDATA("Registrační číslo projektu",[1]KHspoj909s!$A$3,"strategie MAS",A122,"Kód a název stavu2","PP41+"),"")=0,"",IFERROR(GETPIVOTDATA("Registrační číslo projektu",[1]KHspoj909s!$A$3,"strategie MAS",A122,"Kód a název stavu2","PP41+"),""))</f>
        <v>1</v>
      </c>
      <c r="V122" s="68">
        <f>IFERROR(VLOOKUP(A122,[1]M975!$A$5:$B$184,2,0),0)/1000</f>
        <v>965.75917000000004</v>
      </c>
    </row>
    <row r="123" spans="1:22" x14ac:dyDescent="0.25">
      <c r="A123" s="61" t="s">
        <v>278</v>
      </c>
      <c r="B123" s="62" t="s">
        <v>279</v>
      </c>
      <c r="C123" s="63" t="s">
        <v>111</v>
      </c>
      <c r="D123" s="64" t="s">
        <v>35</v>
      </c>
      <c r="E123" s="75" t="s">
        <v>35</v>
      </c>
      <c r="F123" s="73" t="s">
        <v>35</v>
      </c>
      <c r="G123" s="65">
        <f>IF(SUM(COUNTIFS([1]!HH902HH[číslo IN],'Stav administrace CLLD v IROP'!A123,[1]!HH902HH[[Kód stavu výzvy ]],{"S42";"S5";"S6";"S7";"S8";"S9"}))=0,"",SUM(COUNTIFS([1]!HH902HH[číslo IN],'Stav administrace CLLD v IROP'!A123,[1]!HH902HH[[Kód stavu výzvy ]],{"S42";"S5";"S6";"S7";"S8";"S9"})))</f>
        <v>5</v>
      </c>
      <c r="H123" s="65">
        <f>IF(SUM(COUNTIFS([1]!HH902HH[číslo IN],'Stav administrace CLLD v IROP'!A123,[1]!HH902HH[[Kód stavu výzvy ]],{"S8";"S9"}))=0,"",SUM(COUNTIFS([1]!HH902HH[číslo IN],'Stav administrace CLLD v IROP'!A123,[1]!HH902HH[[Kód stavu výzvy ]],{"S8";"S9"})))</f>
        <v>5</v>
      </c>
      <c r="I123" s="57" t="str">
        <f>IF(IF(IFERROR(VLOOKUP(CONCATENATE($A123,"-",I$6,"-1-0"),'[1]KTAdO CRR'!$A$4:$D$1000,4,0),"")="",IFERROR(VLOOKUP(CONCATENATE($A123,"-",I$6),[1]!Data[[#All],[MASkod]:[Stav KL (se zjištěním/ bez zjištění)]],11,0),""),"zahájeno")=0,"",IF(IFERROR(VLOOKUP(CONCATENATE($A123,"-",I$6,"-1-0"),'[1]KTAdO CRR'!$A$4:$D$1000,4,0),"")="",IFERROR(VLOOKUP(CONCATENATE($A123,"-",I$6),[1]!Data[[#All],[MASkod]:[Stav KL (se zjištěním/ bez zjištění)]],11,0),""),"zahájeno"))</f>
        <v/>
      </c>
      <c r="J123" s="58" t="str">
        <f>IF(I123="zahájeno",IFERROR(VLOOKUP(CONCATENATE($A123,"-",I$6,"-1-0"),'[1]KTAdO CRR'!$A$4:$D$1000,4,0),""),IF(I123="","",IFERROR(VLOOKUP(CONCATENATE($A123,"-",I$6),[1]!Data[[#All],[MASkod]:[Stav KL (se zjištěním/ bez zjištění)]],4,0),"")))</f>
        <v/>
      </c>
      <c r="K123" s="66" t="str">
        <f>IF(I123="","",IF(IFERROR(VLOOKUP(CONCATENATE($A123,"-",I$6),[1]!Data[[#All],[MASkod]:[JMPRO]],26,0),"")=0,"ANO",IFERROR(UPPER(LEFT(VLOOKUP(CONCATENATE($A123,"-",I$6),[1]!Data[[#All],[MASkod]:[JMPRO]],26,0),3)),"")))</f>
        <v/>
      </c>
      <c r="L123" s="57" t="str">
        <f>IF(IF(IFERROR(VLOOKUP(CONCATENATE($A123,"-",L$6,"-1-0"),'[1]KTAdO CRR'!$A$4:$D$1000,4,0),"")="",IFERROR(VLOOKUP(CONCATENATE($A123,"-",L$6),[1]!Data[[#All],[MASkod]:[Stav KL (se zjištěním/ bez zjištění)]],11,0),""),"zahájeno")=0,"zahájheno",IF(IFERROR(VLOOKUP(CONCATENATE($A123,"-",L$6,"-1-0"),'[1]KTAdO CRR'!$A$4:$D$1000,4,0),"")="",IFERROR(VLOOKUP(CONCATENATE($A123,"-",L$6),[1]!Data[[#All],[MASkod]:[Stav KL (se zjištěním/ bez zjištění)]],11,0),""),"zahájeno"))</f>
        <v/>
      </c>
      <c r="M123" s="58" t="str">
        <f>IF(L123="zahájeno",IFERROR(VLOOKUP(CONCATENATE($A123,"-",L$6,"-1-0"),'[1]KTAdO CRR'!$A$4:$D$1000,4,0),""),IF(L123="","",IFERROR(VLOOKUP(CONCATENATE($A123,"-",L$6),[1]!Data[[#All],[MASkod]:[Stav KL (se zjištěním/ bez zjištění)]],4,0),"")))</f>
        <v/>
      </c>
      <c r="N123" s="66" t="str">
        <f>IF(L123="","",IF(IFERROR(VLOOKUP(CONCATENATE($A123,"-",L$6),[1]!Data[[#All],[MASkod]:[JMPRO]],26,0),"")=0,"ANO",IFERROR(UPPER(LEFT(VLOOKUP(CONCATENATE($A123,"-",L$6),[1]!Data[[#All],[MASkod]:[JMPRO]],26,0),3)),"")))</f>
        <v/>
      </c>
      <c r="O123" s="67" t="str">
        <f>IF(AND(I123="zásadní zjištění",K123="NE"),COUNTIFS('[1]AdO CRR'!D:D,'Stav administrace CLLD v IROP'!A123,'[1]AdO CRR'!A:A,'Stav administrace CLLD v IROP'!J123),IF(AND(L123="zásadní zjištění",N123="NE"),COUNTIFS('[1]AdO CRR'!D:D,'Stav administrace CLLD v IROP'!A123,'[1]AdO CRR'!A:A,'Stav administrace CLLD v IROP'!M123),""))</f>
        <v/>
      </c>
      <c r="P123" s="67" t="str">
        <f>IF(AND(I123="zásadní zjištění",K123="NE"),COUNTIFS('[1]AdO CRR'!D:D,'Stav administrace CLLD v IROP'!A123,'[1]AdO CRR'!A:A,'Stav administrace CLLD v IROP'!J123,'[1]AdO CRR'!Q:Q,"ANO"),IF(AND(L123="zásadní zjištění",N123="NE"),COUNTIFS('[1]AdO CRR'!D:D,'Stav administrace CLLD v IROP'!A123,'[1]AdO CRR'!A:A,'Stav administrace CLLD v IROP'!M123,'[1]AdO CRR'!Q:Q,"ANO"),""))</f>
        <v/>
      </c>
      <c r="Q123" s="71">
        <f>IF(COUNTIFS('[1]AdO CRR'!D:D,'Stav administrace CLLD v IROP'!A123)=0,"",COUNTIFS('[1]AdO CRR'!D:D,'Stav administrace CLLD v IROP'!A123))</f>
        <v>15</v>
      </c>
      <c r="R123" s="71">
        <f>IF(COUNTIFS('[1]AdO CRR'!D:D,'Stav administrace CLLD v IROP'!A123,'[1]AdO CRR'!Q:Q,"ANO")=0,"",COUNTIFS('[1]AdO CRR'!D:D,'Stav administrace CLLD v IROP'!A123,'[1]AdO CRR'!Q:Q,"ANO"))</f>
        <v>15</v>
      </c>
      <c r="S123" s="65">
        <f>IF(IFERROR(GETPIVOTDATA("Registrační číslo projektu",[1]KHspoj909s!$A$3,"strategie MAS",A123,"Kód a název stavu2","PP30+")+GETPIVOTDATA("Registrační číslo projektu",[1]KHspoj909s!$A$3,"strategie MAS",A123,"Kód a název stavu2","PP27+")+GETPIVOTDATA("Registrační číslo projektu",[1]KHspoj909s!$A$3,"strategie MAS",A123,"Kód a název stavu2","PP41+"),"")=0,"",IFERROR(GETPIVOTDATA("Registrační číslo projektu",[1]KHspoj909s!$A$3,"strategie MAS",A123,"Kód a název stavu2","PP30+")+GETPIVOTDATA("Registrační číslo projektu",[1]KHspoj909s!$A$3,"strategie MAS",A123,"Kód a název stavu2","PP27+")+GETPIVOTDATA("Registrační číslo projektu",[1]KHspoj909s!$A$3,"strategie MAS",A123,"Kód a název stavu2","PP41+"),""))</f>
        <v>15</v>
      </c>
      <c r="T123" s="65">
        <f>IF(IFERROR(GETPIVOTDATA("Registrační číslo projektu",[1]KHspoj909s!$A$3,"strategie MAS",A123,"Kód a název stavu2","PP30+")+GETPIVOTDATA("Registrační číslo projektu",[1]KHspoj909s!$A$3,"strategie MAS",A123,"Kód a název stavu2","PP41+"),"")=0,"",IFERROR(GETPIVOTDATA("Registrační číslo projektu",[1]KHspoj909s!$A$3,"strategie MAS",A123,"Kód a název stavu2","PP30+")+GETPIVOTDATA("Registrační číslo projektu",[1]KHspoj909s!$A$3,"strategie MAS",A123,"Kód a název stavu2","PP41+"),""))</f>
        <v>13</v>
      </c>
      <c r="U123" s="65">
        <f>IF(IFERROR(GETPIVOTDATA("Registrační číslo projektu",[1]KHspoj909s!$A$3,"strategie MAS",A123,"Kód a název stavu2","PP41+"),"")=0,"",IFERROR(GETPIVOTDATA("Registrační číslo projektu",[1]KHspoj909s!$A$3,"strategie MAS",A123,"Kód a název stavu2","PP41+"),""))</f>
        <v>1</v>
      </c>
      <c r="V123" s="68">
        <f>IFERROR(VLOOKUP(A123,[1]M975!$A$5:$B$184,2,0),0)/1000</f>
        <v>1520</v>
      </c>
    </row>
    <row r="124" spans="1:22" x14ac:dyDescent="0.25">
      <c r="A124" s="61" t="s">
        <v>280</v>
      </c>
      <c r="B124" s="62" t="s">
        <v>281</v>
      </c>
      <c r="C124" s="63" t="s">
        <v>43</v>
      </c>
      <c r="D124" s="64" t="s">
        <v>35</v>
      </c>
      <c r="E124" s="75" t="s">
        <v>35</v>
      </c>
      <c r="F124" s="73" t="s">
        <v>35</v>
      </c>
      <c r="G124" s="65">
        <f>IF(SUM(COUNTIFS([1]!HH902HH[číslo IN],'Stav administrace CLLD v IROP'!A124,[1]!HH902HH[[Kód stavu výzvy ]],{"S42";"S5";"S6";"S7";"S8";"S9"}))=0,"",SUM(COUNTIFS([1]!HH902HH[číslo IN],'Stav administrace CLLD v IROP'!A124,[1]!HH902HH[[Kód stavu výzvy ]],{"S42";"S5";"S6";"S7";"S8";"S9"})))</f>
        <v>13</v>
      </c>
      <c r="H124" s="65">
        <f>IF(SUM(COUNTIFS([1]!HH902HH[číslo IN],'Stav administrace CLLD v IROP'!A124,[1]!HH902HH[[Kód stavu výzvy ]],{"S8";"S9"}))=0,"",SUM(COUNTIFS([1]!HH902HH[číslo IN],'Stav administrace CLLD v IROP'!A124,[1]!HH902HH[[Kód stavu výzvy ]],{"S8";"S9"})))</f>
        <v>13</v>
      </c>
      <c r="I124" s="57" t="str">
        <f>IF(IF(IFERROR(VLOOKUP(CONCATENATE($A124,"-",I$6,"-1-0"),'[1]KTAdO CRR'!$A$4:$D$1000,4,0),"")="",IFERROR(VLOOKUP(CONCATENATE($A124,"-",I$6),[1]!Data[[#All],[MASkod]:[Stav KL (se zjištěním/ bez zjištění)]],11,0),""),"zahájeno")=0,"",IF(IFERROR(VLOOKUP(CONCATENATE($A124,"-",I$6,"-1-0"),'[1]KTAdO CRR'!$A$4:$D$1000,4,0),"")="",IFERROR(VLOOKUP(CONCATENATE($A124,"-",I$6),[1]!Data[[#All],[MASkod]:[Stav KL (se zjištěním/ bez zjištění)]],11,0),""),"zahájeno"))</f>
        <v>se zjištěním</v>
      </c>
      <c r="J124" s="58">
        <f>IF(I124="zahájeno",IFERROR(VLOOKUP(CONCATENATE($A124,"-",I$6,"-1-0"),'[1]KTAdO CRR'!$A$4:$D$1000,4,0),""),IF(I124="","",IFERROR(VLOOKUP(CONCATENATE($A124,"-",I$6),[1]!Data[[#All],[MASkod]:[Stav KL (se zjištěním/ bez zjištění)]],4,0),"")))</f>
        <v>8</v>
      </c>
      <c r="K124" s="66" t="str">
        <f>IF(I124="","",IF(IFERROR(VLOOKUP(CONCATENATE($A124,"-",I$6),[1]!Data[[#All],[MASkod]:[JMPRO]],26,0),"")=0,"ANO",IFERROR(UPPER(LEFT(VLOOKUP(CONCATENATE($A124,"-",I$6),[1]!Data[[#All],[MASkod]:[JMPRO]],26,0),3)),"")))</f>
        <v>ANO</v>
      </c>
      <c r="L124" s="57" t="str">
        <f>IF(IF(IFERROR(VLOOKUP(CONCATENATE($A124,"-",L$6,"-1-0"),'[1]KTAdO CRR'!$A$4:$D$1000,4,0),"")="",IFERROR(VLOOKUP(CONCATENATE($A124,"-",L$6),[1]!Data[[#All],[MASkod]:[Stav KL (se zjištěním/ bez zjištění)]],11,0),""),"zahájeno")=0,"zahájheno",IF(IFERROR(VLOOKUP(CONCATENATE($A124,"-",L$6,"-1-0"),'[1]KTAdO CRR'!$A$4:$D$1000,4,0),"")="",IFERROR(VLOOKUP(CONCATENATE($A124,"-",L$6),[1]!Data[[#All],[MASkod]:[Stav KL (se zjištěním/ bez zjištění)]],11,0),""),"zahájeno"))</f>
        <v/>
      </c>
      <c r="M124" s="58" t="str">
        <f>IF(L124="zahájeno",IFERROR(VLOOKUP(CONCATENATE($A124,"-",L$6,"-1-0"),'[1]KTAdO CRR'!$A$4:$D$1000,4,0),""),IF(L124="","",IFERROR(VLOOKUP(CONCATENATE($A124,"-",L$6),[1]!Data[[#All],[MASkod]:[Stav KL (se zjištěním/ bez zjištění)]],4,0),"")))</f>
        <v/>
      </c>
      <c r="N124" s="66" t="str">
        <f>IF(L124="","",IF(IFERROR(VLOOKUP(CONCATENATE($A124,"-",L$6),[1]!Data[[#All],[MASkod]:[JMPRO]],26,0),"")=0,"ANO",IFERROR(UPPER(LEFT(VLOOKUP(CONCATENATE($A124,"-",L$6),[1]!Data[[#All],[MASkod]:[JMPRO]],26,0),3)),"")))</f>
        <v/>
      </c>
      <c r="O124" s="67" t="str">
        <f>IF(AND(I124="zásadní zjištění",K124="NE"),COUNTIFS('[1]AdO CRR'!D:D,'Stav administrace CLLD v IROP'!A124,'[1]AdO CRR'!A:A,'Stav administrace CLLD v IROP'!J124),IF(AND(L124="zásadní zjištění",N124="NE"),COUNTIFS('[1]AdO CRR'!D:D,'Stav administrace CLLD v IROP'!A124,'[1]AdO CRR'!A:A,'Stav administrace CLLD v IROP'!M124),""))</f>
        <v/>
      </c>
      <c r="P124" s="67" t="str">
        <f>IF(AND(I124="zásadní zjištění",K124="NE"),COUNTIFS('[1]AdO CRR'!D:D,'Stav administrace CLLD v IROP'!A124,'[1]AdO CRR'!A:A,'Stav administrace CLLD v IROP'!J124,'[1]AdO CRR'!Q:Q,"ANO"),IF(AND(L124="zásadní zjištění",N124="NE"),COUNTIFS('[1]AdO CRR'!D:D,'Stav administrace CLLD v IROP'!A124,'[1]AdO CRR'!A:A,'Stav administrace CLLD v IROP'!M124,'[1]AdO CRR'!Q:Q,"ANO"),""))</f>
        <v/>
      </c>
      <c r="Q124" s="71">
        <f>IF(COUNTIFS('[1]AdO CRR'!D:D,'Stav administrace CLLD v IROP'!A124)=0,"",COUNTIFS('[1]AdO CRR'!D:D,'Stav administrace CLLD v IROP'!A124))</f>
        <v>20</v>
      </c>
      <c r="R124" s="71">
        <f>IF(COUNTIFS('[1]AdO CRR'!D:D,'Stav administrace CLLD v IROP'!A124,'[1]AdO CRR'!Q:Q,"ANO")=0,"",COUNTIFS('[1]AdO CRR'!D:D,'Stav administrace CLLD v IROP'!A124,'[1]AdO CRR'!Q:Q,"ANO"))</f>
        <v>13</v>
      </c>
      <c r="S124" s="65">
        <f>IF(IFERROR(GETPIVOTDATA("Registrační číslo projektu",[1]KHspoj909s!$A$3,"strategie MAS",A124,"Kód a název stavu2","PP30+")+GETPIVOTDATA("Registrační číslo projektu",[1]KHspoj909s!$A$3,"strategie MAS",A124,"Kód a název stavu2","PP27+")+GETPIVOTDATA("Registrační číslo projektu",[1]KHspoj909s!$A$3,"strategie MAS",A124,"Kód a název stavu2","PP41+"),"")=0,"",IFERROR(GETPIVOTDATA("Registrační číslo projektu",[1]KHspoj909s!$A$3,"strategie MAS",A124,"Kód a název stavu2","PP30+")+GETPIVOTDATA("Registrační číslo projektu",[1]KHspoj909s!$A$3,"strategie MAS",A124,"Kód a název stavu2","PP27+")+GETPIVOTDATA("Registrační číslo projektu",[1]KHspoj909s!$A$3,"strategie MAS",A124,"Kód a název stavu2","PP41+"),""))</f>
        <v>13</v>
      </c>
      <c r="T124" s="65">
        <f>IF(IFERROR(GETPIVOTDATA("Registrační číslo projektu",[1]KHspoj909s!$A$3,"strategie MAS",A124,"Kód a název stavu2","PP30+")+GETPIVOTDATA("Registrační číslo projektu",[1]KHspoj909s!$A$3,"strategie MAS",A124,"Kód a název stavu2","PP41+"),"")=0,"",IFERROR(GETPIVOTDATA("Registrační číslo projektu",[1]KHspoj909s!$A$3,"strategie MAS",A124,"Kód a název stavu2","PP30+")+GETPIVOTDATA("Registrační číslo projektu",[1]KHspoj909s!$A$3,"strategie MAS",A124,"Kód a název stavu2","PP41+"),""))</f>
        <v>12</v>
      </c>
      <c r="U124" s="65">
        <f>IF(IFERROR(GETPIVOTDATA("Registrační číslo projektu",[1]KHspoj909s!$A$3,"strategie MAS",A124,"Kód a název stavu2","PP41+"),"")=0,"",IFERROR(GETPIVOTDATA("Registrační číslo projektu",[1]KHspoj909s!$A$3,"strategie MAS",A124,"Kód a název stavu2","PP41+"),""))</f>
        <v>7</v>
      </c>
      <c r="V124" s="68">
        <f>IFERROR(VLOOKUP(A124,[1]M975!$A$5:$B$184,2,0),0)/1000</f>
        <v>7277.8869600000007</v>
      </c>
    </row>
    <row r="125" spans="1:22" x14ac:dyDescent="0.25">
      <c r="A125" s="61" t="s">
        <v>282</v>
      </c>
      <c r="B125" s="69" t="s">
        <v>283</v>
      </c>
      <c r="C125" s="63" t="s">
        <v>51</v>
      </c>
      <c r="D125" s="64" t="s">
        <v>35</v>
      </c>
      <c r="E125" s="64" t="s">
        <v>35</v>
      </c>
      <c r="F125" s="73" t="s">
        <v>35</v>
      </c>
      <c r="G125" s="65">
        <f>IF(SUM(COUNTIFS([1]!HH902HH[číslo IN],'Stav administrace CLLD v IROP'!A125,[1]!HH902HH[[Kód stavu výzvy ]],{"S42";"S5";"S6";"S7";"S8";"S9"}))=0,"",SUM(COUNTIFS([1]!HH902HH[číslo IN],'Stav administrace CLLD v IROP'!A125,[1]!HH902HH[[Kód stavu výzvy ]],{"S42";"S5";"S6";"S7";"S8";"S9"})))</f>
        <v>7</v>
      </c>
      <c r="H125" s="65">
        <f>IF(SUM(COUNTIFS([1]!HH902HH[číslo IN],'Stav administrace CLLD v IROP'!A125,[1]!HH902HH[[Kód stavu výzvy ]],{"S8";"S9"}))=0,"",SUM(COUNTIFS([1]!HH902HH[číslo IN],'Stav administrace CLLD v IROP'!A125,[1]!HH902HH[[Kód stavu výzvy ]],{"S8";"S9"})))</f>
        <v>5</v>
      </c>
      <c r="I125" s="57" t="str">
        <f>IF(IF(IFERROR(VLOOKUP(CONCATENATE($A125,"-",I$6,"-1-0"),'[1]KTAdO CRR'!$A$4:$D$1000,4,0),"")="",IFERROR(VLOOKUP(CONCATENATE($A125,"-",I$6),[1]!Data[[#All],[MASkod]:[Stav KL (se zjištěním/ bez zjištění)]],11,0),""),"zahájeno")=0,"",IF(IFERROR(VLOOKUP(CONCATENATE($A125,"-",I$6,"-1-0"),'[1]KTAdO CRR'!$A$4:$D$1000,4,0),"")="",IFERROR(VLOOKUP(CONCATENATE($A125,"-",I$6),[1]!Data[[#All],[MASkod]:[Stav KL (se zjištěním/ bez zjištění)]],11,0),""),"zahájeno"))</f>
        <v>se zjištěním</v>
      </c>
      <c r="J125" s="58">
        <f>IF(I125="zahájeno",IFERROR(VLOOKUP(CONCATENATE($A125,"-",I$6,"-1-0"),'[1]KTAdO CRR'!$A$4:$D$1000,4,0),""),IF(I125="","",IFERROR(VLOOKUP(CONCATENATE($A125,"-",I$6),[1]!Data[[#All],[MASkod]:[Stav KL (se zjištěním/ bez zjištění)]],4,0),"")))</f>
        <v>1</v>
      </c>
      <c r="K125" s="66" t="str">
        <f>IF(I125="","",IF(IFERROR(VLOOKUP(CONCATENATE($A125,"-",I$6),[1]!Data[[#All],[MASkod]:[JMPRO]],26,0),"")=0,"ANO",IFERROR(UPPER(LEFT(VLOOKUP(CONCATENATE($A125,"-",I$6),[1]!Data[[#All],[MASkod]:[JMPRO]],26,0),3)),"")))</f>
        <v>ANO</v>
      </c>
      <c r="L125" s="57" t="str">
        <f>IF(IF(IFERROR(VLOOKUP(CONCATENATE($A125,"-",L$6,"-1-0"),'[1]KTAdO CRR'!$A$4:$D$1000,4,0),"")="",IFERROR(VLOOKUP(CONCATENATE($A125,"-",L$6),[1]!Data[[#All],[MASkod]:[Stav KL (se zjištěním/ bez zjištění)]],11,0),""),"zahájeno")=0,"zahájheno",IF(IFERROR(VLOOKUP(CONCATENATE($A125,"-",L$6,"-1-0"),'[1]KTAdO CRR'!$A$4:$D$1000,4,0),"")="",IFERROR(VLOOKUP(CONCATENATE($A125,"-",L$6),[1]!Data[[#All],[MASkod]:[Stav KL (se zjištěním/ bez zjištění)]],11,0),""),"zahájeno"))</f>
        <v/>
      </c>
      <c r="M125" s="58" t="str">
        <f>IF(L125="zahájeno",IFERROR(VLOOKUP(CONCATENATE($A125,"-",L$6,"-1-0"),'[1]KTAdO CRR'!$A$4:$D$1000,4,0),""),IF(L125="","",IFERROR(VLOOKUP(CONCATENATE($A125,"-",L$6),[1]!Data[[#All],[MASkod]:[Stav KL (se zjištěním/ bez zjištění)]],4,0),"")))</f>
        <v/>
      </c>
      <c r="N125" s="66" t="str">
        <f>IF(L125="","",IF(IFERROR(VLOOKUP(CONCATENATE($A125,"-",L$6),[1]!Data[[#All],[MASkod]:[JMPRO]],26,0),"")=0,"ANO",IFERROR(UPPER(LEFT(VLOOKUP(CONCATENATE($A125,"-",L$6),[1]!Data[[#All],[MASkod]:[JMPRO]],26,0),3)),"")))</f>
        <v/>
      </c>
      <c r="O125" s="67" t="str">
        <f>IF(AND(I125="zásadní zjištění",K125="NE"),COUNTIFS('[1]AdO CRR'!D:D,'Stav administrace CLLD v IROP'!A125,'[1]AdO CRR'!A:A,'Stav administrace CLLD v IROP'!J125),IF(AND(L125="zásadní zjištění",N125="NE"),COUNTIFS('[1]AdO CRR'!D:D,'Stav administrace CLLD v IROP'!A125,'[1]AdO CRR'!A:A,'Stav administrace CLLD v IROP'!M125),""))</f>
        <v/>
      </c>
      <c r="P125" s="67" t="str">
        <f>IF(AND(I125="zásadní zjištění",K125="NE"),COUNTIFS('[1]AdO CRR'!D:D,'Stav administrace CLLD v IROP'!A125,'[1]AdO CRR'!A:A,'Stav administrace CLLD v IROP'!J125,'[1]AdO CRR'!Q:Q,"ANO"),IF(AND(L125="zásadní zjištění",N125="NE"),COUNTIFS('[1]AdO CRR'!D:D,'Stav administrace CLLD v IROP'!A125,'[1]AdO CRR'!A:A,'Stav administrace CLLD v IROP'!M125,'[1]AdO CRR'!Q:Q,"ANO"),""))</f>
        <v/>
      </c>
      <c r="Q125" s="71">
        <f>IF(COUNTIFS('[1]AdO CRR'!D:D,'Stav administrace CLLD v IROP'!A125)=0,"",COUNTIFS('[1]AdO CRR'!D:D,'Stav administrace CLLD v IROP'!A125))</f>
        <v>17</v>
      </c>
      <c r="R125" s="71">
        <f>IF(COUNTIFS('[1]AdO CRR'!D:D,'Stav administrace CLLD v IROP'!A125,'[1]AdO CRR'!Q:Q,"ANO")=0,"",COUNTIFS('[1]AdO CRR'!D:D,'Stav administrace CLLD v IROP'!A125,'[1]AdO CRR'!Q:Q,"ANO"))</f>
        <v>13</v>
      </c>
      <c r="S125" s="65">
        <f>IF(IFERROR(GETPIVOTDATA("Registrační číslo projektu",[1]KHspoj909s!$A$3,"strategie MAS",A125,"Kód a název stavu2","PP30+")+GETPIVOTDATA("Registrační číslo projektu",[1]KHspoj909s!$A$3,"strategie MAS",A125,"Kód a název stavu2","PP27+")+GETPIVOTDATA("Registrační číslo projektu",[1]KHspoj909s!$A$3,"strategie MAS",A125,"Kód a název stavu2","PP41+"),"")=0,"",IFERROR(GETPIVOTDATA("Registrační číslo projektu",[1]KHspoj909s!$A$3,"strategie MAS",A125,"Kód a název stavu2","PP30+")+GETPIVOTDATA("Registrační číslo projektu",[1]KHspoj909s!$A$3,"strategie MAS",A125,"Kód a název stavu2","PP27+")+GETPIVOTDATA("Registrační číslo projektu",[1]KHspoj909s!$A$3,"strategie MAS",A125,"Kód a název stavu2","PP41+"),""))</f>
        <v>10</v>
      </c>
      <c r="T125" s="65">
        <f>IF(IFERROR(GETPIVOTDATA("Registrační číslo projektu",[1]KHspoj909s!$A$3,"strategie MAS",A125,"Kód a název stavu2","PP30+")+GETPIVOTDATA("Registrační číslo projektu",[1]KHspoj909s!$A$3,"strategie MAS",A125,"Kód a název stavu2","PP41+"),"")=0,"",IFERROR(GETPIVOTDATA("Registrační číslo projektu",[1]KHspoj909s!$A$3,"strategie MAS",A125,"Kód a název stavu2","PP30+")+GETPIVOTDATA("Registrační číslo projektu",[1]KHspoj909s!$A$3,"strategie MAS",A125,"Kód a název stavu2","PP41+"),""))</f>
        <v>10</v>
      </c>
      <c r="U125" s="65">
        <f>IF(IFERROR(GETPIVOTDATA("Registrační číslo projektu",[1]KHspoj909s!$A$3,"strategie MAS",A125,"Kód a název stavu2","PP41+"),"")=0,"",IFERROR(GETPIVOTDATA("Registrační číslo projektu",[1]KHspoj909s!$A$3,"strategie MAS",A125,"Kód a název stavu2","PP41+"),""))</f>
        <v>1</v>
      </c>
      <c r="V125" s="68">
        <f>IFERROR(VLOOKUP(A125,[1]M975!$A$5:$B$184,2,0),0)/1000</f>
        <v>999.99999000000003</v>
      </c>
    </row>
    <row r="126" spans="1:22" x14ac:dyDescent="0.25">
      <c r="A126" s="61" t="s">
        <v>284</v>
      </c>
      <c r="B126" s="62" t="s">
        <v>285</v>
      </c>
      <c r="C126" s="63" t="s">
        <v>40</v>
      </c>
      <c r="D126" s="64" t="s">
        <v>35</v>
      </c>
      <c r="E126" s="75" t="s">
        <v>35</v>
      </c>
      <c r="F126" s="73" t="s">
        <v>35</v>
      </c>
      <c r="G126" s="65">
        <f>IF(SUM(COUNTIFS([1]!HH902HH[číslo IN],'Stav administrace CLLD v IROP'!A126,[1]!HH902HH[[Kód stavu výzvy ]],{"S42";"S5";"S6";"S7";"S8";"S9"}))=0,"",SUM(COUNTIFS([1]!HH902HH[číslo IN],'Stav administrace CLLD v IROP'!A126,[1]!HH902HH[[Kód stavu výzvy ]],{"S42";"S5";"S6";"S7";"S8";"S9"})))</f>
        <v>7</v>
      </c>
      <c r="H126" s="65">
        <f>IF(SUM(COUNTIFS([1]!HH902HH[číslo IN],'Stav administrace CLLD v IROP'!A126,[1]!HH902HH[[Kód stavu výzvy ]],{"S8";"S9"}))=0,"",SUM(COUNTIFS([1]!HH902HH[číslo IN],'Stav administrace CLLD v IROP'!A126,[1]!HH902HH[[Kód stavu výzvy ]],{"S8";"S9"})))</f>
        <v>6</v>
      </c>
      <c r="I126" s="57" t="str">
        <f>IF(IF(IFERROR(VLOOKUP(CONCATENATE($A126,"-",I$6,"-1-0"),'[1]KTAdO CRR'!$A$4:$D$1000,4,0),"")="",IFERROR(VLOOKUP(CONCATENATE($A126,"-",I$6),[1]!Data[[#All],[MASkod]:[Stav KL (se zjištěním/ bez zjištění)]],11,0),""),"zahájeno")=0,"",IF(IFERROR(VLOOKUP(CONCATENATE($A126,"-",I$6,"-1-0"),'[1]KTAdO CRR'!$A$4:$D$1000,4,0),"")="",IFERROR(VLOOKUP(CONCATENATE($A126,"-",I$6),[1]!Data[[#All],[MASkod]:[Stav KL (se zjištěním/ bez zjištění)]],11,0),""),"zahájeno"))</f>
        <v>se zjištěním</v>
      </c>
      <c r="J126" s="58">
        <f>IF(I126="zahájeno",IFERROR(VLOOKUP(CONCATENATE($A126,"-",I$6,"-1-0"),'[1]KTAdO CRR'!$A$4:$D$1000,4,0),""),IF(I126="","",IFERROR(VLOOKUP(CONCATENATE($A126,"-",I$6),[1]!Data[[#All],[MASkod]:[Stav KL (se zjištěním/ bez zjištění)]],4,0),"")))</f>
        <v>1</v>
      </c>
      <c r="K126" s="66" t="str">
        <f>IF(I126="","",IF(IFERROR(VLOOKUP(CONCATENATE($A126,"-",I$6),[1]!Data[[#All],[MASkod]:[JMPRO]],26,0),"")=0,"ANO",IFERROR(UPPER(LEFT(VLOOKUP(CONCATENATE($A126,"-",I$6),[1]!Data[[#All],[MASkod]:[JMPRO]],26,0),3)),"")))</f>
        <v>ANO</v>
      </c>
      <c r="L126" s="57" t="str">
        <f>IF(IF(IFERROR(VLOOKUP(CONCATENATE($A126,"-",L$6,"-1-0"),'[1]KTAdO CRR'!$A$4:$D$1000,4,0),"")="",IFERROR(VLOOKUP(CONCATENATE($A126,"-",L$6),[1]!Data[[#All],[MASkod]:[Stav KL (se zjištěním/ bez zjištění)]],11,0),""),"zahájeno")=0,"zahájheno",IF(IFERROR(VLOOKUP(CONCATENATE($A126,"-",L$6,"-1-0"),'[1]KTAdO CRR'!$A$4:$D$1000,4,0),"")="",IFERROR(VLOOKUP(CONCATENATE($A126,"-",L$6),[1]!Data[[#All],[MASkod]:[Stav KL (se zjištěním/ bez zjištění)]],11,0),""),"zahájeno"))</f>
        <v/>
      </c>
      <c r="M126" s="58" t="str">
        <f>IF(L126="zahájeno",IFERROR(VLOOKUP(CONCATENATE($A126,"-",L$6,"-1-0"),'[1]KTAdO CRR'!$A$4:$D$1000,4,0),""),IF(L126="","",IFERROR(VLOOKUP(CONCATENATE($A126,"-",L$6),[1]!Data[[#All],[MASkod]:[Stav KL (se zjištěním/ bez zjištění)]],4,0),"")))</f>
        <v/>
      </c>
      <c r="N126" s="66" t="str">
        <f>IF(L126="","",IF(IFERROR(VLOOKUP(CONCATENATE($A126,"-",L$6),[1]!Data[[#All],[MASkod]:[JMPRO]],26,0),"")=0,"ANO",IFERROR(UPPER(LEFT(VLOOKUP(CONCATENATE($A126,"-",L$6),[1]!Data[[#All],[MASkod]:[JMPRO]],26,0),3)),"")))</f>
        <v/>
      </c>
      <c r="O126" s="67" t="str">
        <f>IF(AND(I126="zásadní zjištění",K126="NE"),COUNTIFS('[1]AdO CRR'!D:D,'Stav administrace CLLD v IROP'!A126,'[1]AdO CRR'!A:A,'Stav administrace CLLD v IROP'!J126),IF(AND(L126="zásadní zjištění",N126="NE"),COUNTIFS('[1]AdO CRR'!D:D,'Stav administrace CLLD v IROP'!A126,'[1]AdO CRR'!A:A,'Stav administrace CLLD v IROP'!M126),""))</f>
        <v/>
      </c>
      <c r="P126" s="67" t="str">
        <f>IF(AND(I126="zásadní zjištění",K126="NE"),COUNTIFS('[1]AdO CRR'!D:D,'Stav administrace CLLD v IROP'!A126,'[1]AdO CRR'!A:A,'Stav administrace CLLD v IROP'!J126,'[1]AdO CRR'!Q:Q,"ANO"),IF(AND(L126="zásadní zjištění",N126="NE"),COUNTIFS('[1]AdO CRR'!D:D,'Stav administrace CLLD v IROP'!A126,'[1]AdO CRR'!A:A,'Stav administrace CLLD v IROP'!M126,'[1]AdO CRR'!Q:Q,"ANO"),""))</f>
        <v/>
      </c>
      <c r="Q126" s="71">
        <f>IF(COUNTIFS('[1]AdO CRR'!D:D,'Stav administrace CLLD v IROP'!A126)=0,"",COUNTIFS('[1]AdO CRR'!D:D,'Stav administrace CLLD v IROP'!A126))</f>
        <v>7</v>
      </c>
      <c r="R126" s="71">
        <f>IF(COUNTIFS('[1]AdO CRR'!D:D,'Stav administrace CLLD v IROP'!A126,'[1]AdO CRR'!Q:Q,"ANO")=0,"",COUNTIFS('[1]AdO CRR'!D:D,'Stav administrace CLLD v IROP'!A126,'[1]AdO CRR'!Q:Q,"ANO"))</f>
        <v>7</v>
      </c>
      <c r="S126" s="65">
        <f>IF(IFERROR(GETPIVOTDATA("Registrační číslo projektu",[1]KHspoj909s!$A$3,"strategie MAS",A126,"Kód a název stavu2","PP30+")+GETPIVOTDATA("Registrační číslo projektu",[1]KHspoj909s!$A$3,"strategie MAS",A126,"Kód a název stavu2","PP27+")+GETPIVOTDATA("Registrační číslo projektu",[1]KHspoj909s!$A$3,"strategie MAS",A126,"Kód a název stavu2","PP41+"),"")=0,"",IFERROR(GETPIVOTDATA("Registrační číslo projektu",[1]KHspoj909s!$A$3,"strategie MAS",A126,"Kód a název stavu2","PP30+")+GETPIVOTDATA("Registrační číslo projektu",[1]KHspoj909s!$A$3,"strategie MAS",A126,"Kód a název stavu2","PP27+")+GETPIVOTDATA("Registrační číslo projektu",[1]KHspoj909s!$A$3,"strategie MAS",A126,"Kód a název stavu2","PP41+"),""))</f>
        <v>7</v>
      </c>
      <c r="T126" s="65">
        <f>IF(IFERROR(GETPIVOTDATA("Registrační číslo projektu",[1]KHspoj909s!$A$3,"strategie MAS",A126,"Kód a název stavu2","PP30+")+GETPIVOTDATA("Registrační číslo projektu",[1]KHspoj909s!$A$3,"strategie MAS",A126,"Kód a název stavu2","PP41+"),"")=0,"",IFERROR(GETPIVOTDATA("Registrační číslo projektu",[1]KHspoj909s!$A$3,"strategie MAS",A126,"Kód a název stavu2","PP30+")+GETPIVOTDATA("Registrační číslo projektu",[1]KHspoj909s!$A$3,"strategie MAS",A126,"Kód a název stavu2","PP41+"),""))</f>
        <v>7</v>
      </c>
      <c r="U126" s="65">
        <f>IF(IFERROR(GETPIVOTDATA("Registrační číslo projektu",[1]KHspoj909s!$A$3,"strategie MAS",A126,"Kód a název stavu2","PP41+"),"")=0,"",IFERROR(GETPIVOTDATA("Registrační číslo projektu",[1]KHspoj909s!$A$3,"strategie MAS",A126,"Kód a název stavu2","PP41+"),""))</f>
        <v>2</v>
      </c>
      <c r="V126" s="68">
        <f>IFERROR(VLOOKUP(A126,[1]M975!$A$5:$B$184,2,0),0)/1000</f>
        <v>1485.04871</v>
      </c>
    </row>
    <row r="127" spans="1:22" x14ac:dyDescent="0.25">
      <c r="A127" s="61" t="s">
        <v>286</v>
      </c>
      <c r="B127" s="62" t="s">
        <v>287</v>
      </c>
      <c r="C127" s="63" t="s">
        <v>111</v>
      </c>
      <c r="D127" s="64" t="s">
        <v>35</v>
      </c>
      <c r="E127" s="75" t="s">
        <v>35</v>
      </c>
      <c r="F127" s="73" t="s">
        <v>35</v>
      </c>
      <c r="G127" s="65">
        <f>IF(SUM(COUNTIFS([1]!HH902HH[číslo IN],'Stav administrace CLLD v IROP'!A127,[1]!HH902HH[[Kód stavu výzvy ]],{"S42";"S5";"S6";"S7";"S8";"S9"}))=0,"",SUM(COUNTIFS([1]!HH902HH[číslo IN],'Stav administrace CLLD v IROP'!A127,[1]!HH902HH[[Kód stavu výzvy ]],{"S42";"S5";"S6";"S7";"S8";"S9"})))</f>
        <v>3</v>
      </c>
      <c r="H127" s="65">
        <f>IF(SUM(COUNTIFS([1]!HH902HH[číslo IN],'Stav administrace CLLD v IROP'!A127,[1]!HH902HH[[Kód stavu výzvy ]],{"S8";"S9"}))=0,"",SUM(COUNTIFS([1]!HH902HH[číslo IN],'Stav administrace CLLD v IROP'!A127,[1]!HH902HH[[Kód stavu výzvy ]],{"S8";"S9"})))</f>
        <v>3</v>
      </c>
      <c r="I127" s="57" t="str">
        <f>IF(IF(IFERROR(VLOOKUP(CONCATENATE($A127,"-",I$6,"-1-0"),'[1]KTAdO CRR'!$A$4:$D$1000,4,0),"")="",IFERROR(VLOOKUP(CONCATENATE($A127,"-",I$6),[1]!Data[[#All],[MASkod]:[Stav KL (se zjištěním/ bez zjištění)]],11,0),""),"zahájeno")=0,"",IF(IFERROR(VLOOKUP(CONCATENATE($A127,"-",I$6,"-1-0"),'[1]KTAdO CRR'!$A$4:$D$1000,4,0),"")="",IFERROR(VLOOKUP(CONCATENATE($A127,"-",I$6),[1]!Data[[#All],[MASkod]:[Stav KL (se zjištěním/ bez zjištění)]],11,0),""),"zahájeno"))</f>
        <v>bez zjištění</v>
      </c>
      <c r="J127" s="58">
        <f>IF(I127="zahájeno",IFERROR(VLOOKUP(CONCATENATE($A127,"-",I$6,"-1-0"),'[1]KTAdO CRR'!$A$4:$D$1000,4,0),""),IF(I127="","",IFERROR(VLOOKUP(CONCATENATE($A127,"-",I$6),[1]!Data[[#All],[MASkod]:[Stav KL (se zjištěním/ bez zjištění)]],4,0),"")))</f>
        <v>2</v>
      </c>
      <c r="K127" s="66" t="str">
        <f>IF(I127="","",IF(IFERROR(VLOOKUP(CONCATENATE($A127,"-",I$6),[1]!Data[[#All],[MASkod]:[JMPRO]],26,0),"")=0,"ANO",IFERROR(UPPER(LEFT(VLOOKUP(CONCATENATE($A127,"-",I$6),[1]!Data[[#All],[MASkod]:[JMPRO]],26,0),3)),"")))</f>
        <v>ANO</v>
      </c>
      <c r="L127" s="57" t="str">
        <f>IF(IF(IFERROR(VLOOKUP(CONCATENATE($A127,"-",L$6,"-1-0"),'[1]KTAdO CRR'!$A$4:$D$1000,4,0),"")="",IFERROR(VLOOKUP(CONCATENATE($A127,"-",L$6),[1]!Data[[#All],[MASkod]:[Stav KL (se zjištěním/ bez zjištění)]],11,0),""),"zahájeno")=0,"zahájheno",IF(IFERROR(VLOOKUP(CONCATENATE($A127,"-",L$6,"-1-0"),'[1]KTAdO CRR'!$A$4:$D$1000,4,0),"")="",IFERROR(VLOOKUP(CONCATENATE($A127,"-",L$6),[1]!Data[[#All],[MASkod]:[Stav KL (se zjištěním/ bez zjištění)]],11,0),""),"zahájeno"))</f>
        <v/>
      </c>
      <c r="M127" s="58" t="str">
        <f>IF(L127="zahájeno",IFERROR(VLOOKUP(CONCATENATE($A127,"-",L$6,"-1-0"),'[1]KTAdO CRR'!$A$4:$D$1000,4,0),""),IF(L127="","",IFERROR(VLOOKUP(CONCATENATE($A127,"-",L$6),[1]!Data[[#All],[MASkod]:[Stav KL (se zjištěním/ bez zjištění)]],4,0),"")))</f>
        <v/>
      </c>
      <c r="N127" s="66" t="str">
        <f>IF(L127="","",IF(IFERROR(VLOOKUP(CONCATENATE($A127,"-",L$6),[1]!Data[[#All],[MASkod]:[JMPRO]],26,0),"")=0,"ANO",IFERROR(UPPER(LEFT(VLOOKUP(CONCATENATE($A127,"-",L$6),[1]!Data[[#All],[MASkod]:[JMPRO]],26,0),3)),"")))</f>
        <v/>
      </c>
      <c r="O127" s="67" t="str">
        <f>IF(AND(I127="zásadní zjištění",K127="NE"),COUNTIFS('[1]AdO CRR'!D:D,'Stav administrace CLLD v IROP'!A127,'[1]AdO CRR'!A:A,'Stav administrace CLLD v IROP'!J127),IF(AND(L127="zásadní zjištění",N127="NE"),COUNTIFS('[1]AdO CRR'!D:D,'Stav administrace CLLD v IROP'!A127,'[1]AdO CRR'!A:A,'Stav administrace CLLD v IROP'!M127),""))</f>
        <v/>
      </c>
      <c r="P127" s="67" t="str">
        <f>IF(AND(I127="zásadní zjištění",K127="NE"),COUNTIFS('[1]AdO CRR'!D:D,'Stav administrace CLLD v IROP'!A127,'[1]AdO CRR'!A:A,'Stav administrace CLLD v IROP'!J127,'[1]AdO CRR'!Q:Q,"ANO"),IF(AND(L127="zásadní zjištění",N127="NE"),COUNTIFS('[1]AdO CRR'!D:D,'Stav administrace CLLD v IROP'!A127,'[1]AdO CRR'!A:A,'Stav administrace CLLD v IROP'!M127,'[1]AdO CRR'!Q:Q,"ANO"),""))</f>
        <v/>
      </c>
      <c r="Q127" s="71">
        <f>IF(COUNTIFS('[1]AdO CRR'!D:D,'Stav administrace CLLD v IROP'!A127)=0,"",COUNTIFS('[1]AdO CRR'!D:D,'Stav administrace CLLD v IROP'!A127))</f>
        <v>6</v>
      </c>
      <c r="R127" s="71">
        <f>IF(COUNTIFS('[1]AdO CRR'!D:D,'Stav administrace CLLD v IROP'!A127,'[1]AdO CRR'!Q:Q,"ANO")=0,"",COUNTIFS('[1]AdO CRR'!D:D,'Stav administrace CLLD v IROP'!A127,'[1]AdO CRR'!Q:Q,"ANO"))</f>
        <v>6</v>
      </c>
      <c r="S127" s="65">
        <f>IF(IFERROR(GETPIVOTDATA("Registrační číslo projektu",[1]KHspoj909s!$A$3,"strategie MAS",A127,"Kód a název stavu2","PP30+")+GETPIVOTDATA("Registrační číslo projektu",[1]KHspoj909s!$A$3,"strategie MAS",A127,"Kód a název stavu2","PP27+")+GETPIVOTDATA("Registrační číslo projektu",[1]KHspoj909s!$A$3,"strategie MAS",A127,"Kód a název stavu2","PP41+"),"")=0,"",IFERROR(GETPIVOTDATA("Registrační číslo projektu",[1]KHspoj909s!$A$3,"strategie MAS",A127,"Kód a název stavu2","PP30+")+GETPIVOTDATA("Registrační číslo projektu",[1]KHspoj909s!$A$3,"strategie MAS",A127,"Kód a název stavu2","PP27+")+GETPIVOTDATA("Registrační číslo projektu",[1]KHspoj909s!$A$3,"strategie MAS",A127,"Kód a název stavu2","PP41+"),""))</f>
        <v>6</v>
      </c>
      <c r="T127" s="65">
        <f>IF(IFERROR(GETPIVOTDATA("Registrační číslo projektu",[1]KHspoj909s!$A$3,"strategie MAS",A127,"Kód a název stavu2","PP30+")+GETPIVOTDATA("Registrační číslo projektu",[1]KHspoj909s!$A$3,"strategie MAS",A127,"Kód a název stavu2","PP41+"),"")=0,"",IFERROR(GETPIVOTDATA("Registrační číslo projektu",[1]KHspoj909s!$A$3,"strategie MAS",A127,"Kód a název stavu2","PP30+")+GETPIVOTDATA("Registrační číslo projektu",[1]KHspoj909s!$A$3,"strategie MAS",A127,"Kód a název stavu2","PP41+"),""))</f>
        <v>6</v>
      </c>
      <c r="U127" s="65" t="str">
        <f>IF(IFERROR(GETPIVOTDATA("Registrační číslo projektu",[1]KHspoj909s!$A$3,"strategie MAS",A127,"Kód a název stavu2","PP41+"),"")=0,"",IFERROR(GETPIVOTDATA("Registrační číslo projektu",[1]KHspoj909s!$A$3,"strategie MAS",A127,"Kód a název stavu2","PP41+"),""))</f>
        <v/>
      </c>
      <c r="V127" s="68">
        <f>IFERROR(VLOOKUP(A127,[1]M975!$A$5:$B$184,2,0),0)/1000</f>
        <v>0</v>
      </c>
    </row>
    <row r="128" spans="1:22" x14ac:dyDescent="0.25">
      <c r="A128" s="61" t="s">
        <v>288</v>
      </c>
      <c r="B128" s="62" t="s">
        <v>289</v>
      </c>
      <c r="C128" s="63" t="s">
        <v>34</v>
      </c>
      <c r="D128" s="64" t="s">
        <v>35</v>
      </c>
      <c r="E128" s="75" t="s">
        <v>35</v>
      </c>
      <c r="F128" s="73" t="s">
        <v>35</v>
      </c>
      <c r="G128" s="65">
        <f>IF(SUM(COUNTIFS([1]!HH902HH[číslo IN],'Stav administrace CLLD v IROP'!A128,[1]!HH902HH[[Kód stavu výzvy ]],{"S42";"S5";"S6";"S7";"S8";"S9"}))=0,"",SUM(COUNTIFS([1]!HH902HH[číslo IN],'Stav administrace CLLD v IROP'!A128,[1]!HH902HH[[Kód stavu výzvy ]],{"S42";"S5";"S6";"S7";"S8";"S9"})))</f>
        <v>10</v>
      </c>
      <c r="H128" s="65">
        <f>IF(SUM(COUNTIFS([1]!HH902HH[číslo IN],'Stav administrace CLLD v IROP'!A128,[1]!HH902HH[[Kód stavu výzvy ]],{"S8";"S9"}))=0,"",SUM(COUNTIFS([1]!HH902HH[číslo IN],'Stav administrace CLLD v IROP'!A128,[1]!HH902HH[[Kód stavu výzvy ]],{"S8";"S9"})))</f>
        <v>10</v>
      </c>
      <c r="I128" s="57" t="str">
        <f>IF(IF(IFERROR(VLOOKUP(CONCATENATE($A128,"-",I$6,"-1-0"),'[1]KTAdO CRR'!$A$4:$D$1000,4,0),"")="",IFERROR(VLOOKUP(CONCATENATE($A128,"-",I$6),[1]!Data[[#All],[MASkod]:[Stav KL (se zjištěním/ bez zjištění)]],11,0),""),"zahájeno")=0,"",IF(IFERROR(VLOOKUP(CONCATENATE($A128,"-",I$6,"-1-0"),'[1]KTAdO CRR'!$A$4:$D$1000,4,0),"")="",IFERROR(VLOOKUP(CONCATENATE($A128,"-",I$6),[1]!Data[[#All],[MASkod]:[Stav KL (se zjištěním/ bez zjištění)]],11,0),""),"zahájeno"))</f>
        <v>se zjištěním</v>
      </c>
      <c r="J128" s="58">
        <f>IF(I128="zahájeno",IFERROR(VLOOKUP(CONCATENATE($A128,"-",I$6,"-1-0"),'[1]KTAdO CRR'!$A$4:$D$1000,4,0),""),IF(I128="","",IFERROR(VLOOKUP(CONCATENATE($A128,"-",I$6),[1]!Data[[#All],[MASkod]:[Stav KL (se zjištěním/ bez zjištění)]],4,0),"")))</f>
        <v>7</v>
      </c>
      <c r="K128" s="66" t="str">
        <f>IF(I128="","",IF(IFERROR(VLOOKUP(CONCATENATE($A128,"-",I$6),[1]!Data[[#All],[MASkod]:[JMPRO]],26,0),"")=0,"ANO",IFERROR(UPPER(LEFT(VLOOKUP(CONCATENATE($A128,"-",I$6),[1]!Data[[#All],[MASkod]:[JMPRO]],26,0),3)),"")))</f>
        <v>ANO</v>
      </c>
      <c r="L128" s="57" t="str">
        <f>IF(IF(IFERROR(VLOOKUP(CONCATENATE($A128,"-",L$6,"-1-0"),'[1]KTAdO CRR'!$A$4:$D$1000,4,0),"")="",IFERROR(VLOOKUP(CONCATENATE($A128,"-",L$6),[1]!Data[[#All],[MASkod]:[Stav KL (se zjištěním/ bez zjištění)]],11,0),""),"zahájeno")=0,"zahájheno",IF(IFERROR(VLOOKUP(CONCATENATE($A128,"-",L$6,"-1-0"),'[1]KTAdO CRR'!$A$4:$D$1000,4,0),"")="",IFERROR(VLOOKUP(CONCATENATE($A128,"-",L$6),[1]!Data[[#All],[MASkod]:[Stav KL (se zjištěním/ bez zjištění)]],11,0),""),"zahájeno"))</f>
        <v/>
      </c>
      <c r="M128" s="58" t="str">
        <f>IF(L128="zahájeno",IFERROR(VLOOKUP(CONCATENATE($A128,"-",L$6,"-1-0"),'[1]KTAdO CRR'!$A$4:$D$1000,4,0),""),IF(L128="","",IFERROR(VLOOKUP(CONCATENATE($A128,"-",L$6),[1]!Data[[#All],[MASkod]:[Stav KL (se zjištěním/ bez zjištění)]],4,0),"")))</f>
        <v/>
      </c>
      <c r="N128" s="66" t="str">
        <f>IF(L128="","",IF(IFERROR(VLOOKUP(CONCATENATE($A128,"-",L$6),[1]!Data[[#All],[MASkod]:[JMPRO]],26,0),"")=0,"ANO",IFERROR(UPPER(LEFT(VLOOKUP(CONCATENATE($A128,"-",L$6),[1]!Data[[#All],[MASkod]:[JMPRO]],26,0),3)),"")))</f>
        <v/>
      </c>
      <c r="O128" s="67" t="str">
        <f>IF(AND(I128="zásadní zjištění",K128="NE"),COUNTIFS('[1]AdO CRR'!D:D,'Stav administrace CLLD v IROP'!A128,'[1]AdO CRR'!A:A,'Stav administrace CLLD v IROP'!J128),IF(AND(L128="zásadní zjištění",N128="NE"),COUNTIFS('[1]AdO CRR'!D:D,'Stav administrace CLLD v IROP'!A128,'[1]AdO CRR'!A:A,'Stav administrace CLLD v IROP'!M128),""))</f>
        <v/>
      </c>
      <c r="P128" s="67" t="str">
        <f>IF(AND(I128="zásadní zjištění",K128="NE"),COUNTIFS('[1]AdO CRR'!D:D,'Stav administrace CLLD v IROP'!A128,'[1]AdO CRR'!A:A,'Stav administrace CLLD v IROP'!J128,'[1]AdO CRR'!Q:Q,"ANO"),IF(AND(L128="zásadní zjištění",N128="NE"),COUNTIFS('[1]AdO CRR'!D:D,'Stav administrace CLLD v IROP'!A128,'[1]AdO CRR'!A:A,'Stav administrace CLLD v IROP'!M128,'[1]AdO CRR'!Q:Q,"ANO"),""))</f>
        <v/>
      </c>
      <c r="Q128" s="71">
        <f>IF(COUNTIFS('[1]AdO CRR'!D:D,'Stav administrace CLLD v IROP'!A128)=0,"",COUNTIFS('[1]AdO CRR'!D:D,'Stav administrace CLLD v IROP'!A128))</f>
        <v>22</v>
      </c>
      <c r="R128" s="71">
        <f>IF(COUNTIFS('[1]AdO CRR'!D:D,'Stav administrace CLLD v IROP'!A128,'[1]AdO CRR'!Q:Q,"ANO")=0,"",COUNTIFS('[1]AdO CRR'!D:D,'Stav administrace CLLD v IROP'!A128,'[1]AdO CRR'!Q:Q,"ANO"))</f>
        <v>19</v>
      </c>
      <c r="S128" s="65">
        <f>IF(IFERROR(GETPIVOTDATA("Registrační číslo projektu",[1]KHspoj909s!$A$3,"strategie MAS",A128,"Kód a název stavu2","PP30+")+GETPIVOTDATA("Registrační číslo projektu",[1]KHspoj909s!$A$3,"strategie MAS",A128,"Kód a název stavu2","PP27+")+GETPIVOTDATA("Registrační číslo projektu",[1]KHspoj909s!$A$3,"strategie MAS",A128,"Kód a název stavu2","PP41+"),"")=0,"",IFERROR(GETPIVOTDATA("Registrační číslo projektu",[1]KHspoj909s!$A$3,"strategie MAS",A128,"Kód a název stavu2","PP30+")+GETPIVOTDATA("Registrační číslo projektu",[1]KHspoj909s!$A$3,"strategie MAS",A128,"Kód a název stavu2","PP27+")+GETPIVOTDATA("Registrační číslo projektu",[1]KHspoj909s!$A$3,"strategie MAS",A128,"Kód a název stavu2","PP41+"),""))</f>
        <v>19</v>
      </c>
      <c r="T128" s="65">
        <f>IF(IFERROR(GETPIVOTDATA("Registrační číslo projektu",[1]KHspoj909s!$A$3,"strategie MAS",A128,"Kód a název stavu2","PP30+")+GETPIVOTDATA("Registrační číslo projektu",[1]KHspoj909s!$A$3,"strategie MAS",A128,"Kód a název stavu2","PP41+"),"")=0,"",IFERROR(GETPIVOTDATA("Registrační číslo projektu",[1]KHspoj909s!$A$3,"strategie MAS",A128,"Kód a název stavu2","PP30+")+GETPIVOTDATA("Registrační číslo projektu",[1]KHspoj909s!$A$3,"strategie MAS",A128,"Kód a název stavu2","PP41+"),""))</f>
        <v>18</v>
      </c>
      <c r="U128" s="65">
        <f>IF(IFERROR(GETPIVOTDATA("Registrační číslo projektu",[1]KHspoj909s!$A$3,"strategie MAS",A128,"Kód a název stavu2","PP41+"),"")=0,"",IFERROR(GETPIVOTDATA("Registrační číslo projektu",[1]KHspoj909s!$A$3,"strategie MAS",A128,"Kód a název stavu2","PP41+"),""))</f>
        <v>6</v>
      </c>
      <c r="V128" s="68">
        <f>IFERROR(VLOOKUP(A128,[1]M975!$A$5:$B$184,2,0),0)/1000</f>
        <v>12503.645860000001</v>
      </c>
    </row>
    <row r="129" spans="1:22" x14ac:dyDescent="0.25">
      <c r="A129" s="61" t="s">
        <v>290</v>
      </c>
      <c r="B129" s="62" t="s">
        <v>291</v>
      </c>
      <c r="C129" s="63" t="s">
        <v>111</v>
      </c>
      <c r="D129" s="64" t="s">
        <v>35</v>
      </c>
      <c r="E129" s="75" t="s">
        <v>35</v>
      </c>
      <c r="F129" s="73" t="s">
        <v>35</v>
      </c>
      <c r="G129" s="65">
        <f>IF(SUM(COUNTIFS([1]!HH902HH[číslo IN],'Stav administrace CLLD v IROP'!A129,[1]!HH902HH[[Kód stavu výzvy ]],{"S42";"S5";"S6";"S7";"S8";"S9"}))=0,"",SUM(COUNTIFS([1]!HH902HH[číslo IN],'Stav administrace CLLD v IROP'!A129,[1]!HH902HH[[Kód stavu výzvy ]],{"S42";"S5";"S6";"S7";"S8";"S9"})))</f>
        <v>7</v>
      </c>
      <c r="H129" s="65">
        <f>IF(SUM(COUNTIFS([1]!HH902HH[číslo IN],'Stav administrace CLLD v IROP'!A129,[1]!HH902HH[[Kód stavu výzvy ]],{"S8";"S9"}))=0,"",SUM(COUNTIFS([1]!HH902HH[číslo IN],'Stav administrace CLLD v IROP'!A129,[1]!HH902HH[[Kód stavu výzvy ]],{"S8";"S9"})))</f>
        <v>6</v>
      </c>
      <c r="I129" s="57" t="str">
        <f>IF(IF(IFERROR(VLOOKUP(CONCATENATE($A129,"-",I$6,"-1-0"),'[1]KTAdO CRR'!$A$4:$D$1000,4,0),"")="",IFERROR(VLOOKUP(CONCATENATE($A129,"-",I$6),[1]!Data[[#All],[MASkod]:[Stav KL (se zjištěním/ bez zjištění)]],11,0),""),"zahájeno")=0,"",IF(IFERROR(VLOOKUP(CONCATENATE($A129,"-",I$6,"-1-0"),'[1]KTAdO CRR'!$A$4:$D$1000,4,0),"")="",IFERROR(VLOOKUP(CONCATENATE($A129,"-",I$6),[1]!Data[[#All],[MASkod]:[Stav KL (se zjištěním/ bez zjištění)]],11,0),""),"zahájeno"))</f>
        <v>bez zjištění</v>
      </c>
      <c r="J129" s="58">
        <f>IF(I129="zahájeno",IFERROR(VLOOKUP(CONCATENATE($A129,"-",I$6,"-1-0"),'[1]KTAdO CRR'!$A$4:$D$1000,4,0),""),IF(I129="","",IFERROR(VLOOKUP(CONCATENATE($A129,"-",I$6),[1]!Data[[#All],[MASkod]:[Stav KL (se zjištěním/ bez zjištění)]],4,0),"")))</f>
        <v>4</v>
      </c>
      <c r="K129" s="66" t="str">
        <f>IF(I129="","",IF(IFERROR(VLOOKUP(CONCATENATE($A129,"-",I$6),[1]!Data[[#All],[MASkod]:[JMPRO]],26,0),"")=0,"ANO",IFERROR(UPPER(LEFT(VLOOKUP(CONCATENATE($A129,"-",I$6),[1]!Data[[#All],[MASkod]:[JMPRO]],26,0),3)),"")))</f>
        <v>NE</v>
      </c>
      <c r="L129" s="57" t="str">
        <f>IF(IF(IFERROR(VLOOKUP(CONCATENATE($A129,"-",L$6,"-1-0"),'[1]KTAdO CRR'!$A$4:$D$1000,4,0),"")="",IFERROR(VLOOKUP(CONCATENATE($A129,"-",L$6),[1]!Data[[#All],[MASkod]:[Stav KL (se zjištěním/ bez zjištění)]],11,0),""),"zahájeno")=0,"zahájheno",IF(IFERROR(VLOOKUP(CONCATENATE($A129,"-",L$6,"-1-0"),'[1]KTAdO CRR'!$A$4:$D$1000,4,0),"")="",IFERROR(VLOOKUP(CONCATENATE($A129,"-",L$6),[1]!Data[[#All],[MASkod]:[Stav KL (se zjištěním/ bez zjištění)]],11,0),""),"zahájeno"))</f>
        <v/>
      </c>
      <c r="M129" s="58" t="str">
        <f>IF(L129="zahájeno",IFERROR(VLOOKUP(CONCATENATE($A129,"-",L$6,"-1-0"),'[1]KTAdO CRR'!$A$4:$D$1000,4,0),""),IF(L129="","",IFERROR(VLOOKUP(CONCATENATE($A129,"-",L$6),[1]!Data[[#All],[MASkod]:[Stav KL (se zjištěním/ bez zjištění)]],4,0),"")))</f>
        <v/>
      </c>
      <c r="N129" s="66" t="str">
        <f>IF(L129="","",IF(IFERROR(VLOOKUP(CONCATENATE($A129,"-",L$6),[1]!Data[[#All],[MASkod]:[JMPRO]],26,0),"")=0,"ANO",IFERROR(UPPER(LEFT(VLOOKUP(CONCATENATE($A129,"-",L$6),[1]!Data[[#All],[MASkod]:[JMPRO]],26,0),3)),"")))</f>
        <v/>
      </c>
      <c r="O129" s="67" t="str">
        <f>IF(AND(I129="zásadní zjištění",K129="NE"),COUNTIFS('[1]AdO CRR'!D:D,'Stav administrace CLLD v IROP'!A129,'[1]AdO CRR'!A:A,'Stav administrace CLLD v IROP'!J129),IF(AND(L129="zásadní zjištění",N129="NE"),COUNTIFS('[1]AdO CRR'!D:D,'Stav administrace CLLD v IROP'!A129,'[1]AdO CRR'!A:A,'Stav administrace CLLD v IROP'!M129),""))</f>
        <v/>
      </c>
      <c r="P129" s="67" t="str">
        <f>IF(AND(I129="zásadní zjištění",K129="NE"),COUNTIFS('[1]AdO CRR'!D:D,'Stav administrace CLLD v IROP'!A129,'[1]AdO CRR'!A:A,'Stav administrace CLLD v IROP'!J129,'[1]AdO CRR'!Q:Q,"ANO"),IF(AND(L129="zásadní zjištění",N129="NE"),COUNTIFS('[1]AdO CRR'!D:D,'Stav administrace CLLD v IROP'!A129,'[1]AdO CRR'!A:A,'Stav administrace CLLD v IROP'!M129,'[1]AdO CRR'!Q:Q,"ANO"),""))</f>
        <v/>
      </c>
      <c r="Q129" s="71">
        <f>IF(COUNTIFS('[1]AdO CRR'!D:D,'Stav administrace CLLD v IROP'!A129)=0,"",COUNTIFS('[1]AdO CRR'!D:D,'Stav administrace CLLD v IROP'!A129))</f>
        <v>9</v>
      </c>
      <c r="R129" s="71">
        <f>IF(COUNTIFS('[1]AdO CRR'!D:D,'Stav administrace CLLD v IROP'!A129,'[1]AdO CRR'!Q:Q,"ANO")=0,"",COUNTIFS('[1]AdO CRR'!D:D,'Stav administrace CLLD v IROP'!A129,'[1]AdO CRR'!Q:Q,"ANO"))</f>
        <v>8</v>
      </c>
      <c r="S129" s="65">
        <f>IF(IFERROR(GETPIVOTDATA("Registrační číslo projektu",[1]KHspoj909s!$A$3,"strategie MAS",A129,"Kód a název stavu2","PP30+")+GETPIVOTDATA("Registrační číslo projektu",[1]KHspoj909s!$A$3,"strategie MAS",A129,"Kód a název stavu2","PP27+")+GETPIVOTDATA("Registrační číslo projektu",[1]KHspoj909s!$A$3,"strategie MAS",A129,"Kód a název stavu2","PP41+"),"")=0,"",IFERROR(GETPIVOTDATA("Registrační číslo projektu",[1]KHspoj909s!$A$3,"strategie MAS",A129,"Kód a název stavu2","PP30+")+GETPIVOTDATA("Registrační číslo projektu",[1]KHspoj909s!$A$3,"strategie MAS",A129,"Kód a název stavu2","PP27+")+GETPIVOTDATA("Registrační číslo projektu",[1]KHspoj909s!$A$3,"strategie MAS",A129,"Kód a název stavu2","PP41+"),""))</f>
        <v>8</v>
      </c>
      <c r="T129" s="65">
        <f>IF(IFERROR(GETPIVOTDATA("Registrační číslo projektu",[1]KHspoj909s!$A$3,"strategie MAS",A129,"Kód a název stavu2","PP30+")+GETPIVOTDATA("Registrační číslo projektu",[1]KHspoj909s!$A$3,"strategie MAS",A129,"Kód a název stavu2","PP41+"),"")=0,"",IFERROR(GETPIVOTDATA("Registrační číslo projektu",[1]KHspoj909s!$A$3,"strategie MAS",A129,"Kód a název stavu2","PP30+")+GETPIVOTDATA("Registrační číslo projektu",[1]KHspoj909s!$A$3,"strategie MAS",A129,"Kód a název stavu2","PP41+"),""))</f>
        <v>8</v>
      </c>
      <c r="U129" s="65">
        <f>IF(IFERROR(GETPIVOTDATA("Registrační číslo projektu",[1]KHspoj909s!$A$3,"strategie MAS",A129,"Kód a název stavu2","PP41+"),"")=0,"",IFERROR(GETPIVOTDATA("Registrační číslo projektu",[1]KHspoj909s!$A$3,"strategie MAS",A129,"Kód a název stavu2","PP41+"),""))</f>
        <v>2</v>
      </c>
      <c r="V129" s="68">
        <f>IFERROR(VLOOKUP(A129,[1]M975!$A$5:$B$184,2,0),0)/1000</f>
        <v>5428.0494100000005</v>
      </c>
    </row>
    <row r="130" spans="1:22" x14ac:dyDescent="0.25">
      <c r="A130" s="61" t="s">
        <v>292</v>
      </c>
      <c r="B130" s="62" t="s">
        <v>293</v>
      </c>
      <c r="C130" s="63" t="s">
        <v>51</v>
      </c>
      <c r="D130" s="64" t="s">
        <v>35</v>
      </c>
      <c r="E130" s="75" t="s">
        <v>35</v>
      </c>
      <c r="F130" s="73" t="s">
        <v>35</v>
      </c>
      <c r="G130" s="65">
        <f>IF(SUM(COUNTIFS([1]!HH902HH[číslo IN],'Stav administrace CLLD v IROP'!A130,[1]!HH902HH[[Kód stavu výzvy ]],{"S42";"S5";"S6";"S7";"S8";"S9"}))=0,"",SUM(COUNTIFS([1]!HH902HH[číslo IN],'Stav administrace CLLD v IROP'!A130,[1]!HH902HH[[Kód stavu výzvy ]],{"S42";"S5";"S6";"S7";"S8";"S9"})))</f>
        <v>13</v>
      </c>
      <c r="H130" s="65">
        <f>IF(SUM(COUNTIFS([1]!HH902HH[číslo IN],'Stav administrace CLLD v IROP'!A130,[1]!HH902HH[[Kód stavu výzvy ]],{"S8";"S9"}))=0,"",SUM(COUNTIFS([1]!HH902HH[číslo IN],'Stav administrace CLLD v IROP'!A130,[1]!HH902HH[[Kód stavu výzvy ]],{"S8";"S9"})))</f>
        <v>11</v>
      </c>
      <c r="I130" s="57" t="str">
        <f>IF(IF(IFERROR(VLOOKUP(CONCATENATE($A130,"-",I$6,"-1-0"),'[1]KTAdO CRR'!$A$4:$D$1000,4,0),"")="",IFERROR(VLOOKUP(CONCATENATE($A130,"-",I$6),[1]!Data[[#All],[MASkod]:[Stav KL (se zjištěním/ bez zjištění)]],11,0),""),"zahájeno")=0,"",IF(IFERROR(VLOOKUP(CONCATENATE($A130,"-",I$6,"-1-0"),'[1]KTAdO CRR'!$A$4:$D$1000,4,0),"")="",IFERROR(VLOOKUP(CONCATENATE($A130,"-",I$6),[1]!Data[[#All],[MASkod]:[Stav KL (se zjištěním/ bez zjištění)]],11,0),""),"zahájeno"))</f>
        <v>bez zjištění</v>
      </c>
      <c r="J130" s="58">
        <f>IF(I130="zahájeno",IFERROR(VLOOKUP(CONCATENATE($A130,"-",I$6,"-1-0"),'[1]KTAdO CRR'!$A$4:$D$1000,4,0),""),IF(I130="","",IFERROR(VLOOKUP(CONCATENATE($A130,"-",I$6),[1]!Data[[#All],[MASkod]:[Stav KL (se zjištěním/ bez zjištění)]],4,0),"")))</f>
        <v>4</v>
      </c>
      <c r="K130" s="66" t="str">
        <f>IF(I130="","",IF(IFERROR(VLOOKUP(CONCATENATE($A130,"-",I$6),[1]!Data[[#All],[MASkod]:[JMPRO]],26,0),"")=0,"ANO",IFERROR(UPPER(LEFT(VLOOKUP(CONCATENATE($A130,"-",I$6),[1]!Data[[#All],[MASkod]:[JMPRO]],26,0),3)),"")))</f>
        <v>ANO</v>
      </c>
      <c r="L130" s="57" t="str">
        <f>IF(IF(IFERROR(VLOOKUP(CONCATENATE($A130,"-",L$6,"-1-0"),'[1]KTAdO CRR'!$A$4:$D$1000,4,0),"")="",IFERROR(VLOOKUP(CONCATENATE($A130,"-",L$6),[1]!Data[[#All],[MASkod]:[Stav KL (se zjištěním/ bez zjištění)]],11,0),""),"zahájeno")=0,"zahájheno",IF(IFERROR(VLOOKUP(CONCATENATE($A130,"-",L$6,"-1-0"),'[1]KTAdO CRR'!$A$4:$D$1000,4,0),"")="",IFERROR(VLOOKUP(CONCATENATE($A130,"-",L$6),[1]!Data[[#All],[MASkod]:[Stav KL (se zjištěním/ bez zjištění)]],11,0),""),"zahájeno"))</f>
        <v>zahájheno</v>
      </c>
      <c r="M130" s="58">
        <f>IF(L130="zahájeno",IFERROR(VLOOKUP(CONCATENATE($A130,"-",L$6,"-1-0"),'[1]KTAdO CRR'!$A$4:$D$1000,4,0),""),IF(L130="","",IFERROR(VLOOKUP(CONCATENATE($A130,"-",L$6),[1]!Data[[#All],[MASkod]:[Stav KL (se zjištěním/ bez zjištění)]],4,0),"")))</f>
        <v>11</v>
      </c>
      <c r="N130" s="66" t="str">
        <f>IF(L130="","",IF(IFERROR(VLOOKUP(CONCATENATE($A130,"-",L$6),[1]!Data[[#All],[MASkod]:[JMPRO]],26,0),"")=0,"ANO",IFERROR(UPPER(LEFT(VLOOKUP(CONCATENATE($A130,"-",L$6),[1]!Data[[#All],[MASkod]:[JMPRO]],26,0),3)),"")))</f>
        <v>ANO</v>
      </c>
      <c r="O130" s="67" t="str">
        <f>IF(AND(I130="zásadní zjištění",K130="NE"),COUNTIFS('[1]AdO CRR'!D:D,'Stav administrace CLLD v IROP'!A130,'[1]AdO CRR'!A:A,'Stav administrace CLLD v IROP'!J130),IF(AND(L130="zásadní zjištění",N130="NE"),COUNTIFS('[1]AdO CRR'!D:D,'Stav administrace CLLD v IROP'!A130,'[1]AdO CRR'!A:A,'Stav administrace CLLD v IROP'!M130),""))</f>
        <v/>
      </c>
      <c r="P130" s="67" t="str">
        <f>IF(AND(I130="zásadní zjištění",K130="NE"),COUNTIFS('[1]AdO CRR'!D:D,'Stav administrace CLLD v IROP'!A130,'[1]AdO CRR'!A:A,'Stav administrace CLLD v IROP'!J130,'[1]AdO CRR'!Q:Q,"ANO"),IF(AND(L130="zásadní zjištění",N130="NE"),COUNTIFS('[1]AdO CRR'!D:D,'Stav administrace CLLD v IROP'!A130,'[1]AdO CRR'!A:A,'Stav administrace CLLD v IROP'!M130,'[1]AdO CRR'!Q:Q,"ANO"),""))</f>
        <v/>
      </c>
      <c r="Q130" s="71">
        <f>IF(COUNTIFS('[1]AdO CRR'!D:D,'Stav administrace CLLD v IROP'!A130)=0,"",COUNTIFS('[1]AdO CRR'!D:D,'Stav administrace CLLD v IROP'!A130))</f>
        <v>20</v>
      </c>
      <c r="R130" s="71">
        <f>IF(COUNTIFS('[1]AdO CRR'!D:D,'Stav administrace CLLD v IROP'!A130,'[1]AdO CRR'!Q:Q,"ANO")=0,"",COUNTIFS('[1]AdO CRR'!D:D,'Stav administrace CLLD v IROP'!A130,'[1]AdO CRR'!Q:Q,"ANO"))</f>
        <v>15</v>
      </c>
      <c r="S130" s="65">
        <f>IF(IFERROR(GETPIVOTDATA("Registrační číslo projektu",[1]KHspoj909s!$A$3,"strategie MAS",A130,"Kód a název stavu2","PP30+")+GETPIVOTDATA("Registrační číslo projektu",[1]KHspoj909s!$A$3,"strategie MAS",A130,"Kód a název stavu2","PP27+")+GETPIVOTDATA("Registrační číslo projektu",[1]KHspoj909s!$A$3,"strategie MAS",A130,"Kód a název stavu2","PP41+"),"")=0,"",IFERROR(GETPIVOTDATA("Registrační číslo projektu",[1]KHspoj909s!$A$3,"strategie MAS",A130,"Kód a název stavu2","PP30+")+GETPIVOTDATA("Registrační číslo projektu",[1]KHspoj909s!$A$3,"strategie MAS",A130,"Kód a název stavu2","PP27+")+GETPIVOTDATA("Registrační číslo projektu",[1]KHspoj909s!$A$3,"strategie MAS",A130,"Kód a název stavu2","PP41+"),""))</f>
        <v>14</v>
      </c>
      <c r="T130" s="65">
        <f>IF(IFERROR(GETPIVOTDATA("Registrační číslo projektu",[1]KHspoj909s!$A$3,"strategie MAS",A130,"Kód a název stavu2","PP30+")+GETPIVOTDATA("Registrační číslo projektu",[1]KHspoj909s!$A$3,"strategie MAS",A130,"Kód a název stavu2","PP41+"),"")=0,"",IFERROR(GETPIVOTDATA("Registrační číslo projektu",[1]KHspoj909s!$A$3,"strategie MAS",A130,"Kód a název stavu2","PP30+")+GETPIVOTDATA("Registrační číslo projektu",[1]KHspoj909s!$A$3,"strategie MAS",A130,"Kód a název stavu2","PP41+"),""))</f>
        <v>14</v>
      </c>
      <c r="U130" s="65">
        <f>IF(IFERROR(GETPIVOTDATA("Registrační číslo projektu",[1]KHspoj909s!$A$3,"strategie MAS",A130,"Kód a název stavu2","PP41+"),"")=0,"",IFERROR(GETPIVOTDATA("Registrační číslo projektu",[1]KHspoj909s!$A$3,"strategie MAS",A130,"Kód a název stavu2","PP41+"),""))</f>
        <v>2</v>
      </c>
      <c r="V130" s="68">
        <f>IFERROR(VLOOKUP(A130,[1]M975!$A$5:$B$184,2,0),0)/1000</f>
        <v>3730.3735499999998</v>
      </c>
    </row>
    <row r="131" spans="1:22" x14ac:dyDescent="0.25">
      <c r="A131" s="61" t="s">
        <v>294</v>
      </c>
      <c r="B131" s="62" t="s">
        <v>295</v>
      </c>
      <c r="C131" s="63" t="s">
        <v>111</v>
      </c>
      <c r="D131" s="64" t="s">
        <v>35</v>
      </c>
      <c r="E131" s="75" t="s">
        <v>35</v>
      </c>
      <c r="F131" s="73" t="s">
        <v>35</v>
      </c>
      <c r="G131" s="65">
        <f>IF(SUM(COUNTIFS([1]!HH902HH[číslo IN],'Stav administrace CLLD v IROP'!A131,[1]!HH902HH[[Kód stavu výzvy ]],{"S42";"S5";"S6";"S7";"S8";"S9"}))=0,"",SUM(COUNTIFS([1]!HH902HH[číslo IN],'Stav administrace CLLD v IROP'!A131,[1]!HH902HH[[Kód stavu výzvy ]],{"S42";"S5";"S6";"S7";"S8";"S9"})))</f>
        <v>2</v>
      </c>
      <c r="H131" s="65">
        <f>IF(SUM(COUNTIFS([1]!HH902HH[číslo IN],'Stav administrace CLLD v IROP'!A131,[1]!HH902HH[[Kód stavu výzvy ]],{"S8";"S9"}))=0,"",SUM(COUNTIFS([1]!HH902HH[číslo IN],'Stav administrace CLLD v IROP'!A131,[1]!HH902HH[[Kód stavu výzvy ]],{"S8";"S9"})))</f>
        <v>2</v>
      </c>
      <c r="I131" s="57" t="str">
        <f>IF(IF(IFERROR(VLOOKUP(CONCATENATE($A131,"-",I$6,"-1-0"),'[1]KTAdO CRR'!$A$4:$D$1000,4,0),"")="",IFERROR(VLOOKUP(CONCATENATE($A131,"-",I$6),[1]!Data[[#All],[MASkod]:[Stav KL (se zjištěním/ bez zjištění)]],11,0),""),"zahájeno")=0,"",IF(IFERROR(VLOOKUP(CONCATENATE($A131,"-",I$6,"-1-0"),'[1]KTAdO CRR'!$A$4:$D$1000,4,0),"")="",IFERROR(VLOOKUP(CONCATENATE($A131,"-",I$6),[1]!Data[[#All],[MASkod]:[Stav KL (se zjištěním/ bez zjištění)]],11,0),""),"zahájeno"))</f>
        <v>bez zjištění</v>
      </c>
      <c r="J131" s="58">
        <f>IF(I131="zahájeno",IFERROR(VLOOKUP(CONCATENATE($A131,"-",I$6,"-1-0"),'[1]KTAdO CRR'!$A$4:$D$1000,4,0),""),IF(I131="","",IFERROR(VLOOKUP(CONCATENATE($A131,"-",I$6),[1]!Data[[#All],[MASkod]:[Stav KL (se zjištěním/ bez zjištění)]],4,0),"")))</f>
        <v>1</v>
      </c>
      <c r="K131" s="66" t="str">
        <f>IF(I131="","",IF(IFERROR(VLOOKUP(CONCATENATE($A131,"-",I$6),[1]!Data[[#All],[MASkod]:[JMPRO]],26,0),"")=0,"ANO",IFERROR(UPPER(LEFT(VLOOKUP(CONCATENATE($A131,"-",I$6),[1]!Data[[#All],[MASkod]:[JMPRO]],26,0),3)),"")))</f>
        <v>ANO</v>
      </c>
      <c r="L131" s="57" t="str">
        <f>IF(IF(IFERROR(VLOOKUP(CONCATENATE($A131,"-",L$6,"-1-0"),'[1]KTAdO CRR'!$A$4:$D$1000,4,0),"")="",IFERROR(VLOOKUP(CONCATENATE($A131,"-",L$6),[1]!Data[[#All],[MASkod]:[Stav KL (se zjištěním/ bez zjištění)]],11,0),""),"zahájeno")=0,"zahájheno",IF(IFERROR(VLOOKUP(CONCATENATE($A131,"-",L$6,"-1-0"),'[1]KTAdO CRR'!$A$4:$D$1000,4,0),"")="",IFERROR(VLOOKUP(CONCATENATE($A131,"-",L$6),[1]!Data[[#All],[MASkod]:[Stav KL (se zjištěním/ bez zjištění)]],11,0),""),"zahájeno"))</f>
        <v/>
      </c>
      <c r="M131" s="58" t="str">
        <f>IF(L131="zahájeno",IFERROR(VLOOKUP(CONCATENATE($A131,"-",L$6,"-1-0"),'[1]KTAdO CRR'!$A$4:$D$1000,4,0),""),IF(L131="","",IFERROR(VLOOKUP(CONCATENATE($A131,"-",L$6),[1]!Data[[#All],[MASkod]:[Stav KL (se zjištěním/ bez zjištění)]],4,0),"")))</f>
        <v/>
      </c>
      <c r="N131" s="66" t="str">
        <f>IF(L131="","",IF(IFERROR(VLOOKUP(CONCATENATE($A131,"-",L$6),[1]!Data[[#All],[MASkod]:[JMPRO]],26,0),"")=0,"ANO",IFERROR(UPPER(LEFT(VLOOKUP(CONCATENATE($A131,"-",L$6),[1]!Data[[#All],[MASkod]:[JMPRO]],26,0),3)),"")))</f>
        <v/>
      </c>
      <c r="O131" s="67" t="str">
        <f>IF(AND(I131="zásadní zjištění",K131="NE"),COUNTIFS('[1]AdO CRR'!D:D,'Stav administrace CLLD v IROP'!A131,'[1]AdO CRR'!A:A,'Stav administrace CLLD v IROP'!J131),IF(AND(L131="zásadní zjištění",N131="NE"),COUNTIFS('[1]AdO CRR'!D:D,'Stav administrace CLLD v IROP'!A131,'[1]AdO CRR'!A:A,'Stav administrace CLLD v IROP'!M131),""))</f>
        <v/>
      </c>
      <c r="P131" s="67" t="str">
        <f>IF(AND(I131="zásadní zjištění",K131="NE"),COUNTIFS('[1]AdO CRR'!D:D,'Stav administrace CLLD v IROP'!A131,'[1]AdO CRR'!A:A,'Stav administrace CLLD v IROP'!J131,'[1]AdO CRR'!Q:Q,"ANO"),IF(AND(L131="zásadní zjištění",N131="NE"),COUNTIFS('[1]AdO CRR'!D:D,'Stav administrace CLLD v IROP'!A131,'[1]AdO CRR'!A:A,'Stav administrace CLLD v IROP'!M131,'[1]AdO CRR'!Q:Q,"ANO"),""))</f>
        <v/>
      </c>
      <c r="Q131" s="71">
        <f>IF(COUNTIFS('[1]AdO CRR'!D:D,'Stav administrace CLLD v IROP'!A131)=0,"",COUNTIFS('[1]AdO CRR'!D:D,'Stav administrace CLLD v IROP'!A131))</f>
        <v>7</v>
      </c>
      <c r="R131" s="71">
        <f>IF(COUNTIFS('[1]AdO CRR'!D:D,'Stav administrace CLLD v IROP'!A131,'[1]AdO CRR'!Q:Q,"ANO")=0,"",COUNTIFS('[1]AdO CRR'!D:D,'Stav administrace CLLD v IROP'!A131,'[1]AdO CRR'!Q:Q,"ANO"))</f>
        <v>6</v>
      </c>
      <c r="S131" s="65">
        <f>IF(IFERROR(GETPIVOTDATA("Registrační číslo projektu",[1]KHspoj909s!$A$3,"strategie MAS",A131,"Kód a název stavu2","PP30+")+GETPIVOTDATA("Registrační číslo projektu",[1]KHspoj909s!$A$3,"strategie MAS",A131,"Kód a název stavu2","PP27+")+GETPIVOTDATA("Registrační číslo projektu",[1]KHspoj909s!$A$3,"strategie MAS",A131,"Kód a název stavu2","PP41+"),"")=0,"",IFERROR(GETPIVOTDATA("Registrační číslo projektu",[1]KHspoj909s!$A$3,"strategie MAS",A131,"Kód a název stavu2","PP30+")+GETPIVOTDATA("Registrační číslo projektu",[1]KHspoj909s!$A$3,"strategie MAS",A131,"Kód a název stavu2","PP27+")+GETPIVOTDATA("Registrační číslo projektu",[1]KHspoj909s!$A$3,"strategie MAS",A131,"Kód a název stavu2","PP41+"),""))</f>
        <v>2</v>
      </c>
      <c r="T131" s="65">
        <f>IF(IFERROR(GETPIVOTDATA("Registrační číslo projektu",[1]KHspoj909s!$A$3,"strategie MAS",A131,"Kód a název stavu2","PP30+")+GETPIVOTDATA("Registrační číslo projektu",[1]KHspoj909s!$A$3,"strategie MAS",A131,"Kód a název stavu2","PP41+"),"")=0,"",IFERROR(GETPIVOTDATA("Registrační číslo projektu",[1]KHspoj909s!$A$3,"strategie MAS",A131,"Kód a název stavu2","PP30+")+GETPIVOTDATA("Registrační číslo projektu",[1]KHspoj909s!$A$3,"strategie MAS",A131,"Kód a název stavu2","PP41+"),""))</f>
        <v>2</v>
      </c>
      <c r="U131" s="65" t="str">
        <f>IF(IFERROR(GETPIVOTDATA("Registrační číslo projektu",[1]KHspoj909s!$A$3,"strategie MAS",A131,"Kód a název stavu2","PP41+"),"")=0,"",IFERROR(GETPIVOTDATA("Registrační číslo projektu",[1]KHspoj909s!$A$3,"strategie MAS",A131,"Kód a název stavu2","PP41+"),""))</f>
        <v/>
      </c>
      <c r="V131" s="68">
        <f>IFERROR(VLOOKUP(A131,[1]M975!$A$5:$B$184,2,0),0)/1000</f>
        <v>0</v>
      </c>
    </row>
    <row r="132" spans="1:22" x14ac:dyDescent="0.25">
      <c r="A132" s="61" t="s">
        <v>296</v>
      </c>
      <c r="B132" s="62" t="s">
        <v>297</v>
      </c>
      <c r="C132" s="63" t="s">
        <v>51</v>
      </c>
      <c r="D132" s="64" t="s">
        <v>35</v>
      </c>
      <c r="E132" s="75" t="s">
        <v>35</v>
      </c>
      <c r="F132" s="73" t="s">
        <v>35</v>
      </c>
      <c r="G132" s="65">
        <f>IF(SUM(COUNTIFS([1]!HH902HH[číslo IN],'Stav administrace CLLD v IROP'!A132,[1]!HH902HH[[Kód stavu výzvy ]],{"S42";"S5";"S6";"S7";"S8";"S9"}))=0,"",SUM(COUNTIFS([1]!HH902HH[číslo IN],'Stav administrace CLLD v IROP'!A132,[1]!HH902HH[[Kód stavu výzvy ]],{"S42";"S5";"S6";"S7";"S8";"S9"})))</f>
        <v>5</v>
      </c>
      <c r="H132" s="65">
        <f>IF(SUM(COUNTIFS([1]!HH902HH[číslo IN],'Stav administrace CLLD v IROP'!A132,[1]!HH902HH[[Kód stavu výzvy ]],{"S8";"S9"}))=0,"",SUM(COUNTIFS([1]!HH902HH[číslo IN],'Stav administrace CLLD v IROP'!A132,[1]!HH902HH[[Kód stavu výzvy ]],{"S8";"S9"})))</f>
        <v>4</v>
      </c>
      <c r="I132" s="57" t="str">
        <f>IF(IF(IFERROR(VLOOKUP(CONCATENATE($A132,"-",I$6,"-1-0"),'[1]KTAdO CRR'!$A$4:$D$1000,4,0),"")="",IFERROR(VLOOKUP(CONCATENATE($A132,"-",I$6),[1]!Data[[#All],[MASkod]:[Stav KL (se zjištěním/ bez zjištění)]],11,0),""),"zahájeno")=0,"",IF(IFERROR(VLOOKUP(CONCATENATE($A132,"-",I$6,"-1-0"),'[1]KTAdO CRR'!$A$4:$D$1000,4,0),"")="",IFERROR(VLOOKUP(CONCATENATE($A132,"-",I$6),[1]!Data[[#All],[MASkod]:[Stav KL (se zjištěním/ bez zjištění)]],11,0),""),"zahájeno"))</f>
        <v/>
      </c>
      <c r="J132" s="58" t="str">
        <f>IF(I132="zahájeno",IFERROR(VLOOKUP(CONCATENATE($A132,"-",I$6,"-1-0"),'[1]KTAdO CRR'!$A$4:$D$1000,4,0),""),IF(I132="","",IFERROR(VLOOKUP(CONCATENATE($A132,"-",I$6),[1]!Data[[#All],[MASkod]:[Stav KL (se zjištěním/ bez zjištění)]],4,0),"")))</f>
        <v/>
      </c>
      <c r="K132" s="66" t="str">
        <f>IF(I132="","",IF(IFERROR(VLOOKUP(CONCATENATE($A132,"-",I$6),[1]!Data[[#All],[MASkod]:[JMPRO]],26,0),"")=0,"ANO",IFERROR(UPPER(LEFT(VLOOKUP(CONCATENATE($A132,"-",I$6),[1]!Data[[#All],[MASkod]:[JMPRO]],26,0),3)),"")))</f>
        <v/>
      </c>
      <c r="L132" s="57" t="str">
        <f>IF(IF(IFERROR(VLOOKUP(CONCATENATE($A132,"-",L$6,"-1-0"),'[1]KTAdO CRR'!$A$4:$D$1000,4,0),"")="",IFERROR(VLOOKUP(CONCATENATE($A132,"-",L$6),[1]!Data[[#All],[MASkod]:[Stav KL (se zjištěním/ bez zjištění)]],11,0),""),"zahájeno")=0,"zahájheno",IF(IFERROR(VLOOKUP(CONCATENATE($A132,"-",L$6,"-1-0"),'[1]KTAdO CRR'!$A$4:$D$1000,4,0),"")="",IFERROR(VLOOKUP(CONCATENATE($A132,"-",L$6),[1]!Data[[#All],[MASkod]:[Stav KL (se zjištěním/ bez zjištění)]],11,0),""),"zahájeno"))</f>
        <v/>
      </c>
      <c r="M132" s="58" t="str">
        <f>IF(L132="zahájeno",IFERROR(VLOOKUP(CONCATENATE($A132,"-",L$6,"-1-0"),'[1]KTAdO CRR'!$A$4:$D$1000,4,0),""),IF(L132="","",IFERROR(VLOOKUP(CONCATENATE($A132,"-",L$6),[1]!Data[[#All],[MASkod]:[Stav KL (se zjištěním/ bez zjištění)]],4,0),"")))</f>
        <v/>
      </c>
      <c r="N132" s="66" t="str">
        <f>IF(L132="","",IF(IFERROR(VLOOKUP(CONCATENATE($A132,"-",L$6),[1]!Data[[#All],[MASkod]:[JMPRO]],26,0),"")=0,"ANO",IFERROR(UPPER(LEFT(VLOOKUP(CONCATENATE($A132,"-",L$6),[1]!Data[[#All],[MASkod]:[JMPRO]],26,0),3)),"")))</f>
        <v/>
      </c>
      <c r="O132" s="67" t="str">
        <f>IF(AND(I132="zásadní zjištění",K132="NE"),COUNTIFS('[1]AdO CRR'!D:D,'Stav administrace CLLD v IROP'!A132,'[1]AdO CRR'!A:A,'Stav administrace CLLD v IROP'!J132),IF(AND(L132="zásadní zjištění",N132="NE"),COUNTIFS('[1]AdO CRR'!D:D,'Stav administrace CLLD v IROP'!A132,'[1]AdO CRR'!A:A,'Stav administrace CLLD v IROP'!M132),""))</f>
        <v/>
      </c>
      <c r="P132" s="67" t="str">
        <f>IF(AND(I132="zásadní zjištění",K132="NE"),COUNTIFS('[1]AdO CRR'!D:D,'Stav administrace CLLD v IROP'!A132,'[1]AdO CRR'!A:A,'Stav administrace CLLD v IROP'!J132,'[1]AdO CRR'!Q:Q,"ANO"),IF(AND(L132="zásadní zjištění",N132="NE"),COUNTIFS('[1]AdO CRR'!D:D,'Stav administrace CLLD v IROP'!A132,'[1]AdO CRR'!A:A,'Stav administrace CLLD v IROP'!M132,'[1]AdO CRR'!Q:Q,"ANO"),""))</f>
        <v/>
      </c>
      <c r="Q132" s="71">
        <f>IF(COUNTIFS('[1]AdO CRR'!D:D,'Stav administrace CLLD v IROP'!A132)=0,"",COUNTIFS('[1]AdO CRR'!D:D,'Stav administrace CLLD v IROP'!A132))</f>
        <v>19</v>
      </c>
      <c r="R132" s="71">
        <f>IF(COUNTIFS('[1]AdO CRR'!D:D,'Stav administrace CLLD v IROP'!A132,'[1]AdO CRR'!Q:Q,"ANO")=0,"",COUNTIFS('[1]AdO CRR'!D:D,'Stav administrace CLLD v IROP'!A132,'[1]AdO CRR'!Q:Q,"ANO"))</f>
        <v>15</v>
      </c>
      <c r="S132" s="65">
        <f>IF(IFERROR(GETPIVOTDATA("Registrační číslo projektu",[1]KHspoj909s!$A$3,"strategie MAS",A132,"Kód a název stavu2","PP30+")+GETPIVOTDATA("Registrační číslo projektu",[1]KHspoj909s!$A$3,"strategie MAS",A132,"Kód a název stavu2","PP27+")+GETPIVOTDATA("Registrační číslo projektu",[1]KHspoj909s!$A$3,"strategie MAS",A132,"Kód a název stavu2","PP41+"),"")=0,"",IFERROR(GETPIVOTDATA("Registrační číslo projektu",[1]KHspoj909s!$A$3,"strategie MAS",A132,"Kód a název stavu2","PP30+")+GETPIVOTDATA("Registrační číslo projektu",[1]KHspoj909s!$A$3,"strategie MAS",A132,"Kód a název stavu2","PP27+")+GETPIVOTDATA("Registrační číslo projektu",[1]KHspoj909s!$A$3,"strategie MAS",A132,"Kód a název stavu2","PP41+"),""))</f>
        <v>15</v>
      </c>
      <c r="T132" s="65">
        <f>IF(IFERROR(GETPIVOTDATA("Registrační číslo projektu",[1]KHspoj909s!$A$3,"strategie MAS",A132,"Kód a název stavu2","PP30+")+GETPIVOTDATA("Registrační číslo projektu",[1]KHspoj909s!$A$3,"strategie MAS",A132,"Kód a název stavu2","PP41+"),"")=0,"",IFERROR(GETPIVOTDATA("Registrační číslo projektu",[1]KHspoj909s!$A$3,"strategie MAS",A132,"Kód a název stavu2","PP30+")+GETPIVOTDATA("Registrační číslo projektu",[1]KHspoj909s!$A$3,"strategie MAS",A132,"Kód a název stavu2","PP41+"),""))</f>
        <v>15</v>
      </c>
      <c r="U132" s="65">
        <f>IF(IFERROR(GETPIVOTDATA("Registrační číslo projektu",[1]KHspoj909s!$A$3,"strategie MAS",A132,"Kód a název stavu2","PP41+"),"")=0,"",IFERROR(GETPIVOTDATA("Registrační číslo projektu",[1]KHspoj909s!$A$3,"strategie MAS",A132,"Kód a název stavu2","PP41+"),""))</f>
        <v>11</v>
      </c>
      <c r="V132" s="68">
        <f>IFERROR(VLOOKUP(A132,[1]M975!$A$5:$B$184,2,0),0)/1000</f>
        <v>24175.314350000001</v>
      </c>
    </row>
    <row r="133" spans="1:22" x14ac:dyDescent="0.25">
      <c r="A133" s="61" t="s">
        <v>298</v>
      </c>
      <c r="B133" s="62" t="s">
        <v>299</v>
      </c>
      <c r="C133" s="63" t="s">
        <v>40</v>
      </c>
      <c r="D133" s="64" t="s">
        <v>35</v>
      </c>
      <c r="E133" s="75" t="s">
        <v>35</v>
      </c>
      <c r="F133" s="73" t="s">
        <v>35</v>
      </c>
      <c r="G133" s="65">
        <f>IF(SUM(COUNTIFS([1]!HH902HH[číslo IN],'Stav administrace CLLD v IROP'!A133,[1]!HH902HH[[Kód stavu výzvy ]],{"S42";"S5";"S6";"S7";"S8";"S9"}))=0,"",SUM(COUNTIFS([1]!HH902HH[číslo IN],'Stav administrace CLLD v IROP'!A133,[1]!HH902HH[[Kód stavu výzvy ]],{"S42";"S5";"S6";"S7";"S8";"S9"})))</f>
        <v>8</v>
      </c>
      <c r="H133" s="65">
        <f>IF(SUM(COUNTIFS([1]!HH902HH[číslo IN],'Stav administrace CLLD v IROP'!A133,[1]!HH902HH[[Kód stavu výzvy ]],{"S8";"S9"}))=0,"",SUM(COUNTIFS([1]!HH902HH[číslo IN],'Stav administrace CLLD v IROP'!A133,[1]!HH902HH[[Kód stavu výzvy ]],{"S8";"S9"})))</f>
        <v>8</v>
      </c>
      <c r="I133" s="57" t="str">
        <f>IF(IF(IFERROR(VLOOKUP(CONCATENATE($A133,"-",I$6,"-1-0"),'[1]KTAdO CRR'!$A$4:$D$1000,4,0),"")="",IFERROR(VLOOKUP(CONCATENATE($A133,"-",I$6),[1]!Data[[#All],[MASkod]:[Stav KL (se zjištěním/ bez zjištění)]],11,0),""),"zahájeno")=0,"",IF(IFERROR(VLOOKUP(CONCATENATE($A133,"-",I$6,"-1-0"),'[1]KTAdO CRR'!$A$4:$D$1000,4,0),"")="",IFERROR(VLOOKUP(CONCATENATE($A133,"-",I$6),[1]!Data[[#All],[MASkod]:[Stav KL (se zjištěním/ bez zjištění)]],11,0),""),"zahájeno"))</f>
        <v/>
      </c>
      <c r="J133" s="58" t="str">
        <f>IF(I133="zahájeno",IFERROR(VLOOKUP(CONCATENATE($A133,"-",I$6,"-1-0"),'[1]KTAdO CRR'!$A$4:$D$1000,4,0),""),IF(I133="","",IFERROR(VLOOKUP(CONCATENATE($A133,"-",I$6),[1]!Data[[#All],[MASkod]:[Stav KL (se zjištěním/ bez zjištění)]],4,0),"")))</f>
        <v/>
      </c>
      <c r="K133" s="66" t="str">
        <f>IF(I133="","",IF(IFERROR(VLOOKUP(CONCATENATE($A133,"-",I$6),[1]!Data[[#All],[MASkod]:[JMPRO]],26,0),"")=0,"ANO",IFERROR(UPPER(LEFT(VLOOKUP(CONCATENATE($A133,"-",I$6),[1]!Data[[#All],[MASkod]:[JMPRO]],26,0),3)),"")))</f>
        <v/>
      </c>
      <c r="L133" s="57" t="str">
        <f>IF(IF(IFERROR(VLOOKUP(CONCATENATE($A133,"-",L$6,"-1-0"),'[1]KTAdO CRR'!$A$4:$D$1000,4,0),"")="",IFERROR(VLOOKUP(CONCATENATE($A133,"-",L$6),[1]!Data[[#All],[MASkod]:[Stav KL (se zjištěním/ bez zjištění)]],11,0),""),"zahájeno")=0,"zahájheno",IF(IFERROR(VLOOKUP(CONCATENATE($A133,"-",L$6,"-1-0"),'[1]KTAdO CRR'!$A$4:$D$1000,4,0),"")="",IFERROR(VLOOKUP(CONCATENATE($A133,"-",L$6),[1]!Data[[#All],[MASkod]:[Stav KL (se zjištěním/ bez zjištění)]],11,0),""),"zahájeno"))</f>
        <v/>
      </c>
      <c r="M133" s="58" t="str">
        <f>IF(L133="zahájeno",IFERROR(VLOOKUP(CONCATENATE($A133,"-",L$6,"-1-0"),'[1]KTAdO CRR'!$A$4:$D$1000,4,0),""),IF(L133="","",IFERROR(VLOOKUP(CONCATENATE($A133,"-",L$6),[1]!Data[[#All],[MASkod]:[Stav KL (se zjištěním/ bez zjištění)]],4,0),"")))</f>
        <v/>
      </c>
      <c r="N133" s="66" t="str">
        <f>IF(L133="","",IF(IFERROR(VLOOKUP(CONCATENATE($A133,"-",L$6),[1]!Data[[#All],[MASkod]:[JMPRO]],26,0),"")=0,"ANO",IFERROR(UPPER(LEFT(VLOOKUP(CONCATENATE($A133,"-",L$6),[1]!Data[[#All],[MASkod]:[JMPRO]],26,0),3)),"")))</f>
        <v/>
      </c>
      <c r="O133" s="67" t="str">
        <f>IF(AND(I133="zásadní zjištění",K133="NE"),COUNTIFS('[1]AdO CRR'!D:D,'Stav administrace CLLD v IROP'!A133,'[1]AdO CRR'!A:A,'Stav administrace CLLD v IROP'!J133),IF(AND(L133="zásadní zjištění",N133="NE"),COUNTIFS('[1]AdO CRR'!D:D,'Stav administrace CLLD v IROP'!A133,'[1]AdO CRR'!A:A,'Stav administrace CLLD v IROP'!M133),""))</f>
        <v/>
      </c>
      <c r="P133" s="67" t="str">
        <f>IF(AND(I133="zásadní zjištění",K133="NE"),COUNTIFS('[1]AdO CRR'!D:D,'Stav administrace CLLD v IROP'!A133,'[1]AdO CRR'!A:A,'Stav administrace CLLD v IROP'!J133,'[1]AdO CRR'!Q:Q,"ANO"),IF(AND(L133="zásadní zjištění",N133="NE"),COUNTIFS('[1]AdO CRR'!D:D,'Stav administrace CLLD v IROP'!A133,'[1]AdO CRR'!A:A,'Stav administrace CLLD v IROP'!M133,'[1]AdO CRR'!Q:Q,"ANO"),""))</f>
        <v/>
      </c>
      <c r="Q133" s="71" t="str">
        <f>IF(COUNTIFS('[1]AdO CRR'!D:D,'Stav administrace CLLD v IROP'!A133)=0,"",COUNTIFS('[1]AdO CRR'!D:D,'Stav administrace CLLD v IROP'!A133))</f>
        <v/>
      </c>
      <c r="R133" s="71" t="str">
        <f>IF(COUNTIFS('[1]AdO CRR'!D:D,'Stav administrace CLLD v IROP'!A133,'[1]AdO CRR'!Q:Q,"ANO")=0,"",COUNTIFS('[1]AdO CRR'!D:D,'Stav administrace CLLD v IROP'!A133,'[1]AdO CRR'!Q:Q,"ANO"))</f>
        <v/>
      </c>
      <c r="S133" s="65" t="str">
        <f>IF(IFERROR(GETPIVOTDATA("Registrační číslo projektu",[1]KHspoj909s!$A$3,"strategie MAS",A133,"Kód a název stavu2","PP30+")+GETPIVOTDATA("Registrační číslo projektu",[1]KHspoj909s!$A$3,"strategie MAS",A133,"Kód a název stavu2","PP27+")+GETPIVOTDATA("Registrační číslo projektu",[1]KHspoj909s!$A$3,"strategie MAS",A133,"Kód a název stavu2","PP41+"),"")=0,"",IFERROR(GETPIVOTDATA("Registrační číslo projektu",[1]KHspoj909s!$A$3,"strategie MAS",A133,"Kód a název stavu2","PP30+")+GETPIVOTDATA("Registrační číslo projektu",[1]KHspoj909s!$A$3,"strategie MAS",A133,"Kód a název stavu2","PP27+")+GETPIVOTDATA("Registrační číslo projektu",[1]KHspoj909s!$A$3,"strategie MAS",A133,"Kód a název stavu2","PP41+"),""))</f>
        <v/>
      </c>
      <c r="T133" s="65" t="str">
        <f>IF(IFERROR(GETPIVOTDATA("Registrační číslo projektu",[1]KHspoj909s!$A$3,"strategie MAS",A133,"Kód a název stavu2","PP30+")+GETPIVOTDATA("Registrační číslo projektu",[1]KHspoj909s!$A$3,"strategie MAS",A133,"Kód a název stavu2","PP41+"),"")=0,"",IFERROR(GETPIVOTDATA("Registrační číslo projektu",[1]KHspoj909s!$A$3,"strategie MAS",A133,"Kód a název stavu2","PP30+")+GETPIVOTDATA("Registrační číslo projektu",[1]KHspoj909s!$A$3,"strategie MAS",A133,"Kód a název stavu2","PP41+"),""))</f>
        <v/>
      </c>
      <c r="U133" s="65" t="str">
        <f>IF(IFERROR(GETPIVOTDATA("Registrační číslo projektu",[1]KHspoj909s!$A$3,"strategie MAS",A133,"Kód a název stavu2","PP41+"),"")=0,"",IFERROR(GETPIVOTDATA("Registrační číslo projektu",[1]KHspoj909s!$A$3,"strategie MAS",A133,"Kód a název stavu2","PP41+"),""))</f>
        <v/>
      </c>
      <c r="V133" s="68">
        <f>IFERROR(VLOOKUP(A133,[1]M975!$A$5:$B$184,2,0),0)/1000</f>
        <v>0</v>
      </c>
    </row>
    <row r="134" spans="1:22" x14ac:dyDescent="0.25">
      <c r="A134" s="61" t="s">
        <v>300</v>
      </c>
      <c r="B134" s="62" t="s">
        <v>301</v>
      </c>
      <c r="C134" s="63" t="s">
        <v>100</v>
      </c>
      <c r="D134" s="64" t="s">
        <v>35</v>
      </c>
      <c r="E134" s="75" t="s">
        <v>35</v>
      </c>
      <c r="F134" s="73" t="s">
        <v>35</v>
      </c>
      <c r="G134" s="65">
        <f>IF(SUM(COUNTIFS([1]!HH902HH[číslo IN],'Stav administrace CLLD v IROP'!A134,[1]!HH902HH[[Kód stavu výzvy ]],{"S42";"S5";"S6";"S7";"S8";"S9"}))=0,"",SUM(COUNTIFS([1]!HH902HH[číslo IN],'Stav administrace CLLD v IROP'!A134,[1]!HH902HH[[Kód stavu výzvy ]],{"S42";"S5";"S6";"S7";"S8";"S9"})))</f>
        <v>10</v>
      </c>
      <c r="H134" s="65">
        <f>IF(SUM(COUNTIFS([1]!HH902HH[číslo IN],'Stav administrace CLLD v IROP'!A134,[1]!HH902HH[[Kód stavu výzvy ]],{"S8";"S9"}))=0,"",SUM(COUNTIFS([1]!HH902HH[číslo IN],'Stav administrace CLLD v IROP'!A134,[1]!HH902HH[[Kód stavu výzvy ]],{"S8";"S9"})))</f>
        <v>8</v>
      </c>
      <c r="I134" s="57" t="str">
        <f>IF(IF(IFERROR(VLOOKUP(CONCATENATE($A134,"-",I$6,"-1-0"),'[1]KTAdO CRR'!$A$4:$D$1000,4,0),"")="",IFERROR(VLOOKUP(CONCATENATE($A134,"-",I$6),[1]!Data[[#All],[MASkod]:[Stav KL (se zjištěním/ bez zjištění)]],11,0),""),"zahájeno")=0,"",IF(IFERROR(VLOOKUP(CONCATENATE($A134,"-",I$6,"-1-0"),'[1]KTAdO CRR'!$A$4:$D$1000,4,0),"")="",IFERROR(VLOOKUP(CONCATENATE($A134,"-",I$6),[1]!Data[[#All],[MASkod]:[Stav KL (se zjištěním/ bez zjištění)]],11,0),""),"zahájeno"))</f>
        <v>se zjištěním</v>
      </c>
      <c r="J134" s="58">
        <f>IF(I134="zahájeno",IFERROR(VLOOKUP(CONCATENATE($A134,"-",I$6,"-1-0"),'[1]KTAdO CRR'!$A$4:$D$1000,4,0),""),IF(I134="","",IFERROR(VLOOKUP(CONCATENATE($A134,"-",I$6),[1]!Data[[#All],[MASkod]:[Stav KL (se zjištěním/ bez zjištění)]],4,0),"")))</f>
        <v>2</v>
      </c>
      <c r="K134" s="66" t="str">
        <f>IF(I134="","",IF(IFERROR(VLOOKUP(CONCATENATE($A134,"-",I$6),[1]!Data[[#All],[MASkod]:[JMPRO]],26,0),"")=0,"ANO",IFERROR(UPPER(LEFT(VLOOKUP(CONCATENATE($A134,"-",I$6),[1]!Data[[#All],[MASkod]:[JMPRO]],26,0),3)),"")))</f>
        <v>ANO</v>
      </c>
      <c r="L134" s="57" t="str">
        <f>IF(IF(IFERROR(VLOOKUP(CONCATENATE($A134,"-",L$6,"-1-0"),'[1]KTAdO CRR'!$A$4:$D$1000,4,0),"")="",IFERROR(VLOOKUP(CONCATENATE($A134,"-",L$6),[1]!Data[[#All],[MASkod]:[Stav KL (se zjištěním/ bez zjištění)]],11,0),""),"zahájeno")=0,"zahájheno",IF(IFERROR(VLOOKUP(CONCATENATE($A134,"-",L$6,"-1-0"),'[1]KTAdO CRR'!$A$4:$D$1000,4,0),"")="",IFERROR(VLOOKUP(CONCATENATE($A134,"-",L$6),[1]!Data[[#All],[MASkod]:[Stav KL (se zjištěním/ bez zjištění)]],11,0),""),"zahájeno"))</f>
        <v/>
      </c>
      <c r="M134" s="58" t="str">
        <f>IF(L134="zahájeno",IFERROR(VLOOKUP(CONCATENATE($A134,"-",L$6,"-1-0"),'[1]KTAdO CRR'!$A$4:$D$1000,4,0),""),IF(L134="","",IFERROR(VLOOKUP(CONCATENATE($A134,"-",L$6),[1]!Data[[#All],[MASkod]:[Stav KL (se zjištěním/ bez zjištění)]],4,0),"")))</f>
        <v/>
      </c>
      <c r="N134" s="66" t="str">
        <f>IF(L134="","",IF(IFERROR(VLOOKUP(CONCATENATE($A134,"-",L$6),[1]!Data[[#All],[MASkod]:[JMPRO]],26,0),"")=0,"ANO",IFERROR(UPPER(LEFT(VLOOKUP(CONCATENATE($A134,"-",L$6),[1]!Data[[#All],[MASkod]:[JMPRO]],26,0),3)),"")))</f>
        <v/>
      </c>
      <c r="O134" s="67" t="str">
        <f>IF(AND(I134="zásadní zjištění",K134="NE"),COUNTIFS('[1]AdO CRR'!D:D,'Stav administrace CLLD v IROP'!A134,'[1]AdO CRR'!A:A,'Stav administrace CLLD v IROP'!J134),IF(AND(L134="zásadní zjištění",N134="NE"),COUNTIFS('[1]AdO CRR'!D:D,'Stav administrace CLLD v IROP'!A134,'[1]AdO CRR'!A:A,'Stav administrace CLLD v IROP'!M134),""))</f>
        <v/>
      </c>
      <c r="P134" s="67" t="str">
        <f>IF(AND(I134="zásadní zjištění",K134="NE"),COUNTIFS('[1]AdO CRR'!D:D,'Stav administrace CLLD v IROP'!A134,'[1]AdO CRR'!A:A,'Stav administrace CLLD v IROP'!J134,'[1]AdO CRR'!Q:Q,"ANO"),IF(AND(L134="zásadní zjištění",N134="NE"),COUNTIFS('[1]AdO CRR'!D:D,'Stav administrace CLLD v IROP'!A134,'[1]AdO CRR'!A:A,'Stav administrace CLLD v IROP'!M134,'[1]AdO CRR'!Q:Q,"ANO"),""))</f>
        <v/>
      </c>
      <c r="Q134" s="71">
        <f>IF(COUNTIFS('[1]AdO CRR'!D:D,'Stav administrace CLLD v IROP'!A134)=0,"",COUNTIFS('[1]AdO CRR'!D:D,'Stav administrace CLLD v IROP'!A134))</f>
        <v>9</v>
      </c>
      <c r="R134" s="71">
        <f>IF(COUNTIFS('[1]AdO CRR'!D:D,'Stav administrace CLLD v IROP'!A134,'[1]AdO CRR'!Q:Q,"ANO")=0,"",COUNTIFS('[1]AdO CRR'!D:D,'Stav administrace CLLD v IROP'!A134,'[1]AdO CRR'!Q:Q,"ANO"))</f>
        <v>6</v>
      </c>
      <c r="S134" s="65">
        <f>IF(IFERROR(GETPIVOTDATA("Registrační číslo projektu",[1]KHspoj909s!$A$3,"strategie MAS",A134,"Kód a název stavu2","PP30+")+GETPIVOTDATA("Registrační číslo projektu",[1]KHspoj909s!$A$3,"strategie MAS",A134,"Kód a název stavu2","PP27+")+GETPIVOTDATA("Registrační číslo projektu",[1]KHspoj909s!$A$3,"strategie MAS",A134,"Kód a název stavu2","PP41+"),"")=0,"",IFERROR(GETPIVOTDATA("Registrační číslo projektu",[1]KHspoj909s!$A$3,"strategie MAS",A134,"Kód a název stavu2","PP30+")+GETPIVOTDATA("Registrační číslo projektu",[1]KHspoj909s!$A$3,"strategie MAS",A134,"Kód a název stavu2","PP27+")+GETPIVOTDATA("Registrační číslo projektu",[1]KHspoj909s!$A$3,"strategie MAS",A134,"Kód a název stavu2","PP41+"),""))</f>
        <v>6</v>
      </c>
      <c r="T134" s="65">
        <f>IF(IFERROR(GETPIVOTDATA("Registrační číslo projektu",[1]KHspoj909s!$A$3,"strategie MAS",A134,"Kód a název stavu2","PP30+")+GETPIVOTDATA("Registrační číslo projektu",[1]KHspoj909s!$A$3,"strategie MAS",A134,"Kód a název stavu2","PP41+"),"")=0,"",IFERROR(GETPIVOTDATA("Registrační číslo projektu",[1]KHspoj909s!$A$3,"strategie MAS",A134,"Kód a název stavu2","PP30+")+GETPIVOTDATA("Registrační číslo projektu",[1]KHspoj909s!$A$3,"strategie MAS",A134,"Kód a název stavu2","PP41+"),""))</f>
        <v>5</v>
      </c>
      <c r="U134" s="65">
        <f>IF(IFERROR(GETPIVOTDATA("Registrační číslo projektu",[1]KHspoj909s!$A$3,"strategie MAS",A134,"Kód a název stavu2","PP41+"),"")=0,"",IFERROR(GETPIVOTDATA("Registrační číslo projektu",[1]KHspoj909s!$A$3,"strategie MAS",A134,"Kód a název stavu2","PP41+"),""))</f>
        <v>1</v>
      </c>
      <c r="V134" s="68">
        <f>IFERROR(VLOOKUP(A134,[1]M975!$A$5:$B$184,2,0),0)/1000</f>
        <v>0</v>
      </c>
    </row>
    <row r="135" spans="1:22" x14ac:dyDescent="0.25">
      <c r="A135" s="61" t="s">
        <v>302</v>
      </c>
      <c r="B135" s="62" t="s">
        <v>303</v>
      </c>
      <c r="C135" s="63" t="s">
        <v>93</v>
      </c>
      <c r="D135" s="64" t="s">
        <v>35</v>
      </c>
      <c r="E135" s="75" t="s">
        <v>35</v>
      </c>
      <c r="F135" s="73" t="s">
        <v>35</v>
      </c>
      <c r="G135" s="65">
        <f>IF(SUM(COUNTIFS([1]!HH902HH[číslo IN],'Stav administrace CLLD v IROP'!A135,[1]!HH902HH[[Kód stavu výzvy ]],{"S42";"S5";"S6";"S7";"S8";"S9"}))=0,"",SUM(COUNTIFS([1]!HH902HH[číslo IN],'Stav administrace CLLD v IROP'!A135,[1]!HH902HH[[Kód stavu výzvy ]],{"S42";"S5";"S6";"S7";"S8";"S9"})))</f>
        <v>3</v>
      </c>
      <c r="H135" s="65">
        <f>IF(SUM(COUNTIFS([1]!HH902HH[číslo IN],'Stav administrace CLLD v IROP'!A135,[1]!HH902HH[[Kód stavu výzvy ]],{"S8";"S9"}))=0,"",SUM(COUNTIFS([1]!HH902HH[číslo IN],'Stav administrace CLLD v IROP'!A135,[1]!HH902HH[[Kód stavu výzvy ]],{"S8";"S9"})))</f>
        <v>3</v>
      </c>
      <c r="I135" s="57" t="str">
        <f>IF(IF(IFERROR(VLOOKUP(CONCATENATE($A135,"-",I$6,"-1-0"),'[1]KTAdO CRR'!$A$4:$D$1000,4,0),"")="",IFERROR(VLOOKUP(CONCATENATE($A135,"-",I$6),[1]!Data[[#All],[MASkod]:[Stav KL (se zjištěním/ bez zjištění)]],11,0),""),"zahájeno")=0,"",IF(IFERROR(VLOOKUP(CONCATENATE($A135,"-",I$6,"-1-0"),'[1]KTAdO CRR'!$A$4:$D$1000,4,0),"")="",IFERROR(VLOOKUP(CONCATENATE($A135,"-",I$6),[1]!Data[[#All],[MASkod]:[Stav KL (se zjištěním/ bez zjištění)]],11,0),""),"zahájeno"))</f>
        <v/>
      </c>
      <c r="J135" s="58" t="str">
        <f>IF(I135="zahájeno",IFERROR(VLOOKUP(CONCATENATE($A135,"-",I$6,"-1-0"),'[1]KTAdO CRR'!$A$4:$D$1000,4,0),""),IF(I135="","",IFERROR(VLOOKUP(CONCATENATE($A135,"-",I$6),[1]!Data[[#All],[MASkod]:[Stav KL (se zjištěním/ bez zjištění)]],4,0),"")))</f>
        <v/>
      </c>
      <c r="K135" s="66" t="str">
        <f>IF(I135="","",IF(IFERROR(VLOOKUP(CONCATENATE($A135,"-",I$6),[1]!Data[[#All],[MASkod]:[JMPRO]],26,0),"")=0,"ANO",IFERROR(UPPER(LEFT(VLOOKUP(CONCATENATE($A135,"-",I$6),[1]!Data[[#All],[MASkod]:[JMPRO]],26,0),3)),"")))</f>
        <v/>
      </c>
      <c r="L135" s="57" t="str">
        <f>IF(IF(IFERROR(VLOOKUP(CONCATENATE($A135,"-",L$6,"-1-0"),'[1]KTAdO CRR'!$A$4:$D$1000,4,0),"")="",IFERROR(VLOOKUP(CONCATENATE($A135,"-",L$6),[1]!Data[[#All],[MASkod]:[Stav KL (se zjištěním/ bez zjištění)]],11,0),""),"zahájeno")=0,"zahájheno",IF(IFERROR(VLOOKUP(CONCATENATE($A135,"-",L$6,"-1-0"),'[1]KTAdO CRR'!$A$4:$D$1000,4,0),"")="",IFERROR(VLOOKUP(CONCATENATE($A135,"-",L$6),[1]!Data[[#All],[MASkod]:[Stav KL (se zjištěním/ bez zjištění)]],11,0),""),"zahájeno"))</f>
        <v>zahájheno</v>
      </c>
      <c r="M135" s="58">
        <f>IF(L135="zahájeno",IFERROR(VLOOKUP(CONCATENATE($A135,"-",L$6,"-1-0"),'[1]KTAdO CRR'!$A$4:$D$1000,4,0),""),IF(L135="","",IFERROR(VLOOKUP(CONCATENATE($A135,"-",L$6),[1]!Data[[#All],[MASkod]:[Stav KL (se zjištěním/ bez zjištění)]],4,0),"")))</f>
        <v>2</v>
      </c>
      <c r="N135" s="66" t="str">
        <f>IF(L135="","",IF(IFERROR(VLOOKUP(CONCATENATE($A135,"-",L$6),[1]!Data[[#All],[MASkod]:[JMPRO]],26,0),"")=0,"ANO",IFERROR(UPPER(LEFT(VLOOKUP(CONCATENATE($A135,"-",L$6),[1]!Data[[#All],[MASkod]:[JMPRO]],26,0),3)),"")))</f>
        <v>ANO</v>
      </c>
      <c r="O135" s="67" t="str">
        <f>IF(AND(I135="zásadní zjištění",K135="NE"),COUNTIFS('[1]AdO CRR'!D:D,'Stav administrace CLLD v IROP'!A135,'[1]AdO CRR'!A:A,'Stav administrace CLLD v IROP'!J135),IF(AND(L135="zásadní zjištění",N135="NE"),COUNTIFS('[1]AdO CRR'!D:D,'Stav administrace CLLD v IROP'!A135,'[1]AdO CRR'!A:A,'Stav administrace CLLD v IROP'!M135),""))</f>
        <v/>
      </c>
      <c r="P135" s="67" t="str">
        <f>IF(AND(I135="zásadní zjištění",K135="NE"),COUNTIFS('[1]AdO CRR'!D:D,'Stav administrace CLLD v IROP'!A135,'[1]AdO CRR'!A:A,'Stav administrace CLLD v IROP'!J135,'[1]AdO CRR'!Q:Q,"ANO"),IF(AND(L135="zásadní zjištění",N135="NE"),COUNTIFS('[1]AdO CRR'!D:D,'Stav administrace CLLD v IROP'!A135,'[1]AdO CRR'!A:A,'Stav administrace CLLD v IROP'!M135,'[1]AdO CRR'!Q:Q,"ANO"),""))</f>
        <v/>
      </c>
      <c r="Q135" s="71">
        <f>IF(COUNTIFS('[1]AdO CRR'!D:D,'Stav administrace CLLD v IROP'!A135)=0,"",COUNTIFS('[1]AdO CRR'!D:D,'Stav administrace CLLD v IROP'!A135))</f>
        <v>2</v>
      </c>
      <c r="R135" s="71" t="str">
        <f>IF(COUNTIFS('[1]AdO CRR'!D:D,'Stav administrace CLLD v IROP'!A135,'[1]AdO CRR'!Q:Q,"ANO")=0,"",COUNTIFS('[1]AdO CRR'!D:D,'Stav administrace CLLD v IROP'!A135,'[1]AdO CRR'!Q:Q,"ANO"))</f>
        <v/>
      </c>
      <c r="S135" s="65" t="str">
        <f>IF(IFERROR(GETPIVOTDATA("Registrační číslo projektu",[1]KHspoj909s!$A$3,"strategie MAS",A135,"Kód a název stavu2","PP30+")+GETPIVOTDATA("Registrační číslo projektu",[1]KHspoj909s!$A$3,"strategie MAS",A135,"Kód a název stavu2","PP27+")+GETPIVOTDATA("Registrační číslo projektu",[1]KHspoj909s!$A$3,"strategie MAS",A135,"Kód a název stavu2","PP41+"),"")=0,"",IFERROR(GETPIVOTDATA("Registrační číslo projektu",[1]KHspoj909s!$A$3,"strategie MAS",A135,"Kód a název stavu2","PP30+")+GETPIVOTDATA("Registrační číslo projektu",[1]KHspoj909s!$A$3,"strategie MAS",A135,"Kód a název stavu2","PP27+")+GETPIVOTDATA("Registrační číslo projektu",[1]KHspoj909s!$A$3,"strategie MAS",A135,"Kód a název stavu2","PP41+"),""))</f>
        <v/>
      </c>
      <c r="T135" s="65" t="str">
        <f>IF(IFERROR(GETPIVOTDATA("Registrační číslo projektu",[1]KHspoj909s!$A$3,"strategie MAS",A135,"Kód a název stavu2","PP30+")+GETPIVOTDATA("Registrační číslo projektu",[1]KHspoj909s!$A$3,"strategie MAS",A135,"Kód a název stavu2","PP41+"),"")=0,"",IFERROR(GETPIVOTDATA("Registrační číslo projektu",[1]KHspoj909s!$A$3,"strategie MAS",A135,"Kód a název stavu2","PP30+")+GETPIVOTDATA("Registrační číslo projektu",[1]KHspoj909s!$A$3,"strategie MAS",A135,"Kód a název stavu2","PP41+"),""))</f>
        <v/>
      </c>
      <c r="U135" s="65" t="str">
        <f>IF(IFERROR(GETPIVOTDATA("Registrační číslo projektu",[1]KHspoj909s!$A$3,"strategie MAS",A135,"Kód a název stavu2","PP41+"),"")=0,"",IFERROR(GETPIVOTDATA("Registrační číslo projektu",[1]KHspoj909s!$A$3,"strategie MAS",A135,"Kód a název stavu2","PP41+"),""))</f>
        <v/>
      </c>
      <c r="V135" s="68">
        <f>IFERROR(VLOOKUP(A135,[1]M975!$A$5:$B$184,2,0),0)/1000</f>
        <v>0</v>
      </c>
    </row>
    <row r="136" spans="1:22" x14ac:dyDescent="0.25">
      <c r="A136" s="61" t="s">
        <v>304</v>
      </c>
      <c r="B136" s="62" t="s">
        <v>305</v>
      </c>
      <c r="C136" s="63" t="s">
        <v>63</v>
      </c>
      <c r="D136" s="64" t="s">
        <v>35</v>
      </c>
      <c r="E136" s="75" t="s">
        <v>35</v>
      </c>
      <c r="F136" s="73" t="s">
        <v>35</v>
      </c>
      <c r="G136" s="65">
        <f>IF(SUM(COUNTIFS([1]!HH902HH[číslo IN],'Stav administrace CLLD v IROP'!A136,[1]!HH902HH[[Kód stavu výzvy ]],{"S42";"S5";"S6";"S7";"S8";"S9"}))=0,"",SUM(COUNTIFS([1]!HH902HH[číslo IN],'Stav administrace CLLD v IROP'!A136,[1]!HH902HH[[Kód stavu výzvy ]],{"S42";"S5";"S6";"S7";"S8";"S9"})))</f>
        <v>3</v>
      </c>
      <c r="H136" s="65">
        <f>IF(SUM(COUNTIFS([1]!HH902HH[číslo IN],'Stav administrace CLLD v IROP'!A136,[1]!HH902HH[[Kód stavu výzvy ]],{"S8";"S9"}))=0,"",SUM(COUNTIFS([1]!HH902HH[číslo IN],'Stav administrace CLLD v IROP'!A136,[1]!HH902HH[[Kód stavu výzvy ]],{"S8";"S9"})))</f>
        <v>3</v>
      </c>
      <c r="I136" s="57" t="str">
        <f>IF(IF(IFERROR(VLOOKUP(CONCATENATE($A136,"-",I$6,"-1-0"),'[1]KTAdO CRR'!$A$4:$D$1000,4,0),"")="",IFERROR(VLOOKUP(CONCATENATE($A136,"-",I$6),[1]!Data[[#All],[MASkod]:[Stav KL (se zjištěním/ bez zjištění)]],11,0),""),"zahájeno")=0,"",IF(IFERROR(VLOOKUP(CONCATENATE($A136,"-",I$6,"-1-0"),'[1]KTAdO CRR'!$A$4:$D$1000,4,0),"")="",IFERROR(VLOOKUP(CONCATENATE($A136,"-",I$6),[1]!Data[[#All],[MASkod]:[Stav KL (se zjištěním/ bez zjištění)]],11,0),""),"zahájeno"))</f>
        <v>se zjištěním</v>
      </c>
      <c r="J136" s="58">
        <f>IF(I136="zahájeno",IFERROR(VLOOKUP(CONCATENATE($A136,"-",I$6,"-1-0"),'[1]KTAdO CRR'!$A$4:$D$1000,4,0),""),IF(I136="","",IFERROR(VLOOKUP(CONCATENATE($A136,"-",I$6),[1]!Data[[#All],[MASkod]:[Stav KL (se zjištěním/ bez zjištění)]],4,0),"")))</f>
        <v>1</v>
      </c>
      <c r="K136" s="66" t="str">
        <f>IF(I136="","",IF(IFERROR(VLOOKUP(CONCATENATE($A136,"-",I$6),[1]!Data[[#All],[MASkod]:[JMPRO]],26,0),"")=0,"ANO",IFERROR(UPPER(LEFT(VLOOKUP(CONCATENATE($A136,"-",I$6),[1]!Data[[#All],[MASkod]:[JMPRO]],26,0),3)),"")))</f>
        <v>ANO</v>
      </c>
      <c r="L136" s="57" t="str">
        <f>IF(IF(IFERROR(VLOOKUP(CONCATENATE($A136,"-",L$6,"-1-0"),'[1]KTAdO CRR'!$A$4:$D$1000,4,0),"")="",IFERROR(VLOOKUP(CONCATENATE($A136,"-",L$6),[1]!Data[[#All],[MASkod]:[Stav KL (se zjištěním/ bez zjištění)]],11,0),""),"zahájeno")=0,"zahájheno",IF(IFERROR(VLOOKUP(CONCATENATE($A136,"-",L$6,"-1-0"),'[1]KTAdO CRR'!$A$4:$D$1000,4,0),"")="",IFERROR(VLOOKUP(CONCATENATE($A136,"-",L$6),[1]!Data[[#All],[MASkod]:[Stav KL (se zjištěním/ bez zjištění)]],11,0),""),"zahájeno"))</f>
        <v/>
      </c>
      <c r="M136" s="58" t="str">
        <f>IF(L136="zahájeno",IFERROR(VLOOKUP(CONCATENATE($A136,"-",L$6,"-1-0"),'[1]KTAdO CRR'!$A$4:$D$1000,4,0),""),IF(L136="","",IFERROR(VLOOKUP(CONCATENATE($A136,"-",L$6),[1]!Data[[#All],[MASkod]:[Stav KL (se zjištěním/ bez zjištění)]],4,0),"")))</f>
        <v/>
      </c>
      <c r="N136" s="66" t="str">
        <f>IF(L136="","",IF(IFERROR(VLOOKUP(CONCATENATE($A136,"-",L$6),[1]!Data[[#All],[MASkod]:[JMPRO]],26,0),"")=0,"ANO",IFERROR(UPPER(LEFT(VLOOKUP(CONCATENATE($A136,"-",L$6),[1]!Data[[#All],[MASkod]:[JMPRO]],26,0),3)),"")))</f>
        <v/>
      </c>
      <c r="O136" s="67" t="str">
        <f>IF(AND(I136="zásadní zjištění",K136="NE"),COUNTIFS('[1]AdO CRR'!D:D,'Stav administrace CLLD v IROP'!A136,'[1]AdO CRR'!A:A,'Stav administrace CLLD v IROP'!J136),IF(AND(L136="zásadní zjištění",N136="NE"),COUNTIFS('[1]AdO CRR'!D:D,'Stav administrace CLLD v IROP'!A136,'[1]AdO CRR'!A:A,'Stav administrace CLLD v IROP'!M136),""))</f>
        <v/>
      </c>
      <c r="P136" s="67" t="str">
        <f>IF(AND(I136="zásadní zjištění",K136="NE"),COUNTIFS('[1]AdO CRR'!D:D,'Stav administrace CLLD v IROP'!A136,'[1]AdO CRR'!A:A,'Stav administrace CLLD v IROP'!J136,'[1]AdO CRR'!Q:Q,"ANO"),IF(AND(L136="zásadní zjištění",N136="NE"),COUNTIFS('[1]AdO CRR'!D:D,'Stav administrace CLLD v IROP'!A136,'[1]AdO CRR'!A:A,'Stav administrace CLLD v IROP'!M136,'[1]AdO CRR'!Q:Q,"ANO"),""))</f>
        <v/>
      </c>
      <c r="Q136" s="71">
        <f>IF(COUNTIFS('[1]AdO CRR'!D:D,'Stav administrace CLLD v IROP'!A136)=0,"",COUNTIFS('[1]AdO CRR'!D:D,'Stav administrace CLLD v IROP'!A136))</f>
        <v>6</v>
      </c>
      <c r="R136" s="71">
        <f>IF(COUNTIFS('[1]AdO CRR'!D:D,'Stav administrace CLLD v IROP'!A136,'[1]AdO CRR'!Q:Q,"ANO")=0,"",COUNTIFS('[1]AdO CRR'!D:D,'Stav administrace CLLD v IROP'!A136,'[1]AdO CRR'!Q:Q,"ANO"))</f>
        <v>2</v>
      </c>
      <c r="S136" s="65">
        <f>IF(IFERROR(GETPIVOTDATA("Registrační číslo projektu",[1]KHspoj909s!$A$3,"strategie MAS",A136,"Kód a název stavu2","PP30+")+GETPIVOTDATA("Registrační číslo projektu",[1]KHspoj909s!$A$3,"strategie MAS",A136,"Kód a název stavu2","PP27+")+GETPIVOTDATA("Registrační číslo projektu",[1]KHspoj909s!$A$3,"strategie MAS",A136,"Kód a název stavu2","PP41+"),"")=0,"",IFERROR(GETPIVOTDATA("Registrační číslo projektu",[1]KHspoj909s!$A$3,"strategie MAS",A136,"Kód a název stavu2","PP30+")+GETPIVOTDATA("Registrační číslo projektu",[1]KHspoj909s!$A$3,"strategie MAS",A136,"Kód a název stavu2","PP27+")+GETPIVOTDATA("Registrační číslo projektu",[1]KHspoj909s!$A$3,"strategie MAS",A136,"Kód a název stavu2","PP41+"),""))</f>
        <v>2</v>
      </c>
      <c r="T136" s="65">
        <f>IF(IFERROR(GETPIVOTDATA("Registrační číslo projektu",[1]KHspoj909s!$A$3,"strategie MAS",A136,"Kód a název stavu2","PP30+")+GETPIVOTDATA("Registrační číslo projektu",[1]KHspoj909s!$A$3,"strategie MAS",A136,"Kód a název stavu2","PP41+"),"")=0,"",IFERROR(GETPIVOTDATA("Registrační číslo projektu",[1]KHspoj909s!$A$3,"strategie MAS",A136,"Kód a název stavu2","PP30+")+GETPIVOTDATA("Registrační číslo projektu",[1]KHspoj909s!$A$3,"strategie MAS",A136,"Kód a název stavu2","PP41+"),""))</f>
        <v>2</v>
      </c>
      <c r="U136" s="65">
        <f>IF(IFERROR(GETPIVOTDATA("Registrační číslo projektu",[1]KHspoj909s!$A$3,"strategie MAS",A136,"Kód a název stavu2","PP41+"),"")=0,"",IFERROR(GETPIVOTDATA("Registrační číslo projektu",[1]KHspoj909s!$A$3,"strategie MAS",A136,"Kód a název stavu2","PP41+"),""))</f>
        <v>1</v>
      </c>
      <c r="V136" s="68">
        <f>IFERROR(VLOOKUP(A136,[1]M975!$A$5:$B$184,2,0),0)/1000</f>
        <v>0</v>
      </c>
    </row>
    <row r="137" spans="1:22" x14ac:dyDescent="0.25">
      <c r="A137" s="61" t="s">
        <v>306</v>
      </c>
      <c r="B137" s="62" t="s">
        <v>307</v>
      </c>
      <c r="C137" s="63" t="s">
        <v>34</v>
      </c>
      <c r="D137" s="64" t="s">
        <v>35</v>
      </c>
      <c r="E137" s="75" t="s">
        <v>35</v>
      </c>
      <c r="F137" s="73" t="s">
        <v>35</v>
      </c>
      <c r="G137" s="65">
        <f>IF(SUM(COUNTIFS([1]!HH902HH[číslo IN],'Stav administrace CLLD v IROP'!A137,[1]!HH902HH[[Kód stavu výzvy ]],{"S42";"S5";"S6";"S7";"S8";"S9"}))=0,"",SUM(COUNTIFS([1]!HH902HH[číslo IN],'Stav administrace CLLD v IROP'!A137,[1]!HH902HH[[Kód stavu výzvy ]],{"S42";"S5";"S6";"S7";"S8";"S9"})))</f>
        <v>4</v>
      </c>
      <c r="H137" s="65">
        <f>IF(SUM(COUNTIFS([1]!HH902HH[číslo IN],'Stav administrace CLLD v IROP'!A137,[1]!HH902HH[[Kód stavu výzvy ]],{"S8";"S9"}))=0,"",SUM(COUNTIFS([1]!HH902HH[číslo IN],'Stav administrace CLLD v IROP'!A137,[1]!HH902HH[[Kód stavu výzvy ]],{"S8";"S9"})))</f>
        <v>4</v>
      </c>
      <c r="I137" s="57" t="str">
        <f>IF(IF(IFERROR(VLOOKUP(CONCATENATE($A137,"-",I$6,"-1-0"),'[1]KTAdO CRR'!$A$4:$D$1000,4,0),"")="",IFERROR(VLOOKUP(CONCATENATE($A137,"-",I$6),[1]!Data[[#All],[MASkod]:[Stav KL (se zjištěním/ bez zjištění)]],11,0),""),"zahájeno")=0,"",IF(IFERROR(VLOOKUP(CONCATENATE($A137,"-",I$6,"-1-0"),'[1]KTAdO CRR'!$A$4:$D$1000,4,0),"")="",IFERROR(VLOOKUP(CONCATENATE($A137,"-",I$6),[1]!Data[[#All],[MASkod]:[Stav KL (se zjištěním/ bez zjištění)]],11,0),""),"zahájeno"))</f>
        <v>se zjištěním</v>
      </c>
      <c r="J137" s="58">
        <f>IF(I137="zahájeno",IFERROR(VLOOKUP(CONCATENATE($A137,"-",I$6,"-1-0"),'[1]KTAdO CRR'!$A$4:$D$1000,4,0),""),IF(I137="","",IFERROR(VLOOKUP(CONCATENATE($A137,"-",I$6),[1]!Data[[#All],[MASkod]:[Stav KL (se zjištěním/ bez zjištění)]],4,0),"")))</f>
        <v>3</v>
      </c>
      <c r="K137" s="66" t="str">
        <f>IF(I137="","",IF(IFERROR(VLOOKUP(CONCATENATE($A137,"-",I$6),[1]!Data[[#All],[MASkod]:[JMPRO]],26,0),"")=0,"ANO",IFERROR(UPPER(LEFT(VLOOKUP(CONCATENATE($A137,"-",I$6),[1]!Data[[#All],[MASkod]:[JMPRO]],26,0),3)),"")))</f>
        <v>ANO</v>
      </c>
      <c r="L137" s="57" t="str">
        <f>IF(IF(IFERROR(VLOOKUP(CONCATENATE($A137,"-",L$6,"-1-0"),'[1]KTAdO CRR'!$A$4:$D$1000,4,0),"")="",IFERROR(VLOOKUP(CONCATENATE($A137,"-",L$6),[1]!Data[[#All],[MASkod]:[Stav KL (se zjištěním/ bez zjištění)]],11,0),""),"zahájeno")=0,"zahájheno",IF(IFERROR(VLOOKUP(CONCATENATE($A137,"-",L$6,"-1-0"),'[1]KTAdO CRR'!$A$4:$D$1000,4,0),"")="",IFERROR(VLOOKUP(CONCATENATE($A137,"-",L$6),[1]!Data[[#All],[MASkod]:[Stav KL (se zjištěním/ bez zjištění)]],11,0),""),"zahájeno"))</f>
        <v/>
      </c>
      <c r="M137" s="58" t="str">
        <f>IF(L137="zahájeno",IFERROR(VLOOKUP(CONCATENATE($A137,"-",L$6,"-1-0"),'[1]KTAdO CRR'!$A$4:$D$1000,4,0),""),IF(L137="","",IFERROR(VLOOKUP(CONCATENATE($A137,"-",L$6),[1]!Data[[#All],[MASkod]:[Stav KL (se zjištěním/ bez zjištění)]],4,0),"")))</f>
        <v/>
      </c>
      <c r="N137" s="66" t="str">
        <f>IF(L137="","",IF(IFERROR(VLOOKUP(CONCATENATE($A137,"-",L$6),[1]!Data[[#All],[MASkod]:[JMPRO]],26,0),"")=0,"ANO",IFERROR(UPPER(LEFT(VLOOKUP(CONCATENATE($A137,"-",L$6),[1]!Data[[#All],[MASkod]:[JMPRO]],26,0),3)),"")))</f>
        <v/>
      </c>
      <c r="O137" s="67" t="str">
        <f>IF(AND(I137="zásadní zjištění",K137="NE"),COUNTIFS('[1]AdO CRR'!D:D,'Stav administrace CLLD v IROP'!A137,'[1]AdO CRR'!A:A,'Stav administrace CLLD v IROP'!J137),IF(AND(L137="zásadní zjištění",N137="NE"),COUNTIFS('[1]AdO CRR'!D:D,'Stav administrace CLLD v IROP'!A137,'[1]AdO CRR'!A:A,'Stav administrace CLLD v IROP'!M137),""))</f>
        <v/>
      </c>
      <c r="P137" s="67" t="str">
        <f>IF(AND(I137="zásadní zjištění",K137="NE"),COUNTIFS('[1]AdO CRR'!D:D,'Stav administrace CLLD v IROP'!A137,'[1]AdO CRR'!A:A,'Stav administrace CLLD v IROP'!J137,'[1]AdO CRR'!Q:Q,"ANO"),IF(AND(L137="zásadní zjištění",N137="NE"),COUNTIFS('[1]AdO CRR'!D:D,'Stav administrace CLLD v IROP'!A137,'[1]AdO CRR'!A:A,'Stav administrace CLLD v IROP'!M137,'[1]AdO CRR'!Q:Q,"ANO"),""))</f>
        <v/>
      </c>
      <c r="Q137" s="71">
        <f>IF(COUNTIFS('[1]AdO CRR'!D:D,'Stav administrace CLLD v IROP'!A137)=0,"",COUNTIFS('[1]AdO CRR'!D:D,'Stav administrace CLLD v IROP'!A137))</f>
        <v>14</v>
      </c>
      <c r="R137" s="71">
        <f>IF(COUNTIFS('[1]AdO CRR'!D:D,'Stav administrace CLLD v IROP'!A137,'[1]AdO CRR'!Q:Q,"ANO")=0,"",COUNTIFS('[1]AdO CRR'!D:D,'Stav administrace CLLD v IROP'!A137,'[1]AdO CRR'!Q:Q,"ANO"))</f>
        <v>11</v>
      </c>
      <c r="S137" s="65">
        <f>IF(IFERROR(GETPIVOTDATA("Registrační číslo projektu",[1]KHspoj909s!$A$3,"strategie MAS",A137,"Kód a název stavu2","PP30+")+GETPIVOTDATA("Registrační číslo projektu",[1]KHspoj909s!$A$3,"strategie MAS",A137,"Kód a název stavu2","PP27+")+GETPIVOTDATA("Registrační číslo projektu",[1]KHspoj909s!$A$3,"strategie MAS",A137,"Kód a název stavu2","PP41+"),"")=0,"",IFERROR(GETPIVOTDATA("Registrační číslo projektu",[1]KHspoj909s!$A$3,"strategie MAS",A137,"Kód a název stavu2","PP30+")+GETPIVOTDATA("Registrační číslo projektu",[1]KHspoj909s!$A$3,"strategie MAS",A137,"Kód a název stavu2","PP27+")+GETPIVOTDATA("Registrační číslo projektu",[1]KHspoj909s!$A$3,"strategie MAS",A137,"Kód a název stavu2","PP41+"),""))</f>
        <v>11</v>
      </c>
      <c r="T137" s="65">
        <f>IF(IFERROR(GETPIVOTDATA("Registrační číslo projektu",[1]KHspoj909s!$A$3,"strategie MAS",A137,"Kód a název stavu2","PP30+")+GETPIVOTDATA("Registrační číslo projektu",[1]KHspoj909s!$A$3,"strategie MAS",A137,"Kód a název stavu2","PP41+"),"")=0,"",IFERROR(GETPIVOTDATA("Registrační číslo projektu",[1]KHspoj909s!$A$3,"strategie MAS",A137,"Kód a název stavu2","PP30+")+GETPIVOTDATA("Registrační číslo projektu",[1]KHspoj909s!$A$3,"strategie MAS",A137,"Kód a název stavu2","PP41+"),""))</f>
        <v>11</v>
      </c>
      <c r="U137" s="65">
        <f>IF(IFERROR(GETPIVOTDATA("Registrační číslo projektu",[1]KHspoj909s!$A$3,"strategie MAS",A137,"Kód a název stavu2","PP41+"),"")=0,"",IFERROR(GETPIVOTDATA("Registrační číslo projektu",[1]KHspoj909s!$A$3,"strategie MAS",A137,"Kód a název stavu2","PP41+"),""))</f>
        <v>5</v>
      </c>
      <c r="V137" s="68">
        <f>IFERROR(VLOOKUP(A137,[1]M975!$A$5:$B$184,2,0),0)/1000</f>
        <v>3963.9324400000005</v>
      </c>
    </row>
    <row r="138" spans="1:22" x14ac:dyDescent="0.25">
      <c r="A138" s="61" t="s">
        <v>308</v>
      </c>
      <c r="B138" s="62" t="s">
        <v>309</v>
      </c>
      <c r="C138" s="63" t="s">
        <v>74</v>
      </c>
      <c r="D138" s="64" t="s">
        <v>35</v>
      </c>
      <c r="E138" s="75" t="s">
        <v>35</v>
      </c>
      <c r="F138" s="73" t="s">
        <v>35</v>
      </c>
      <c r="G138" s="65">
        <f>IF(SUM(COUNTIFS([1]!HH902HH[číslo IN],'Stav administrace CLLD v IROP'!A138,[1]!HH902HH[[Kód stavu výzvy ]],{"S42";"S5";"S6";"S7";"S8";"S9"}))=0,"",SUM(COUNTIFS([1]!HH902HH[číslo IN],'Stav administrace CLLD v IROP'!A138,[1]!HH902HH[[Kód stavu výzvy ]],{"S42";"S5";"S6";"S7";"S8";"S9"})))</f>
        <v>4</v>
      </c>
      <c r="H138" s="65">
        <f>IF(SUM(COUNTIFS([1]!HH902HH[číslo IN],'Stav administrace CLLD v IROP'!A138,[1]!HH902HH[[Kód stavu výzvy ]],{"S8";"S9"}))=0,"",SUM(COUNTIFS([1]!HH902HH[číslo IN],'Stav administrace CLLD v IROP'!A138,[1]!HH902HH[[Kód stavu výzvy ]],{"S8";"S9"})))</f>
        <v>4</v>
      </c>
      <c r="I138" s="57" t="str">
        <f>IF(IF(IFERROR(VLOOKUP(CONCATENATE($A138,"-",I$6,"-1-0"),'[1]KTAdO CRR'!$A$4:$D$1000,4,0),"")="",IFERROR(VLOOKUP(CONCATENATE($A138,"-",I$6),[1]!Data[[#All],[MASkod]:[Stav KL (se zjištěním/ bez zjištění)]],11,0),""),"zahájeno")=0,"",IF(IFERROR(VLOOKUP(CONCATENATE($A138,"-",I$6,"-1-0"),'[1]KTAdO CRR'!$A$4:$D$1000,4,0),"")="",IFERROR(VLOOKUP(CONCATENATE($A138,"-",I$6),[1]!Data[[#All],[MASkod]:[Stav KL (se zjištěním/ bez zjištění)]],11,0),""),"zahájeno"))</f>
        <v>se zjištěním</v>
      </c>
      <c r="J138" s="58">
        <f>IF(I138="zahájeno",IFERROR(VLOOKUP(CONCATENATE($A138,"-",I$6,"-1-0"),'[1]KTAdO CRR'!$A$4:$D$1000,4,0),""),IF(I138="","",IFERROR(VLOOKUP(CONCATENATE($A138,"-",I$6),[1]!Data[[#All],[MASkod]:[Stav KL (se zjištěním/ bez zjištění)]],4,0),"")))</f>
        <v>3</v>
      </c>
      <c r="K138" s="66" t="str">
        <f>IF(I138="","",IF(IFERROR(VLOOKUP(CONCATENATE($A138,"-",I$6),[1]!Data[[#All],[MASkod]:[JMPRO]],26,0),"")=0,"ANO",IFERROR(UPPER(LEFT(VLOOKUP(CONCATENATE($A138,"-",I$6),[1]!Data[[#All],[MASkod]:[JMPRO]],26,0),3)),"")))</f>
        <v>ANO</v>
      </c>
      <c r="L138" s="57" t="str">
        <f>IF(IF(IFERROR(VLOOKUP(CONCATENATE($A138,"-",L$6,"-1-0"),'[1]KTAdO CRR'!$A$4:$D$1000,4,0),"")="",IFERROR(VLOOKUP(CONCATENATE($A138,"-",L$6),[1]!Data[[#All],[MASkod]:[Stav KL (se zjištěním/ bez zjištění)]],11,0),""),"zahájeno")=0,"zahájheno",IF(IFERROR(VLOOKUP(CONCATENATE($A138,"-",L$6,"-1-0"),'[1]KTAdO CRR'!$A$4:$D$1000,4,0),"")="",IFERROR(VLOOKUP(CONCATENATE($A138,"-",L$6),[1]!Data[[#All],[MASkod]:[Stav KL (se zjištěním/ bez zjištění)]],11,0),""),"zahájeno"))</f>
        <v/>
      </c>
      <c r="M138" s="58" t="str">
        <f>IF(L138="zahájeno",IFERROR(VLOOKUP(CONCATENATE($A138,"-",L$6,"-1-0"),'[1]KTAdO CRR'!$A$4:$D$1000,4,0),""),IF(L138="","",IFERROR(VLOOKUP(CONCATENATE($A138,"-",L$6),[1]!Data[[#All],[MASkod]:[Stav KL (se zjištěním/ bez zjištění)]],4,0),"")))</f>
        <v/>
      </c>
      <c r="N138" s="66" t="str">
        <f>IF(L138="","",IF(IFERROR(VLOOKUP(CONCATENATE($A138,"-",L$6),[1]!Data[[#All],[MASkod]:[JMPRO]],26,0),"")=0,"ANO",IFERROR(UPPER(LEFT(VLOOKUP(CONCATENATE($A138,"-",L$6),[1]!Data[[#All],[MASkod]:[JMPRO]],26,0),3)),"")))</f>
        <v/>
      </c>
      <c r="O138" s="67" t="str">
        <f>IF(AND(I138="zásadní zjištění",K138="NE"),COUNTIFS('[1]AdO CRR'!D:D,'Stav administrace CLLD v IROP'!A138,'[1]AdO CRR'!A:A,'Stav administrace CLLD v IROP'!J138),IF(AND(L138="zásadní zjištění",N138="NE"),COUNTIFS('[1]AdO CRR'!D:D,'Stav administrace CLLD v IROP'!A138,'[1]AdO CRR'!A:A,'Stav administrace CLLD v IROP'!M138),""))</f>
        <v/>
      </c>
      <c r="P138" s="67" t="str">
        <f>IF(AND(I138="zásadní zjištění",K138="NE"),COUNTIFS('[1]AdO CRR'!D:D,'Stav administrace CLLD v IROP'!A138,'[1]AdO CRR'!A:A,'Stav administrace CLLD v IROP'!J138,'[1]AdO CRR'!Q:Q,"ANO"),IF(AND(L138="zásadní zjištění",N138="NE"),COUNTIFS('[1]AdO CRR'!D:D,'Stav administrace CLLD v IROP'!A138,'[1]AdO CRR'!A:A,'Stav administrace CLLD v IROP'!M138,'[1]AdO CRR'!Q:Q,"ANO"),""))</f>
        <v/>
      </c>
      <c r="Q138" s="71">
        <f>IF(COUNTIFS('[1]AdO CRR'!D:D,'Stav administrace CLLD v IROP'!A138)=0,"",COUNTIFS('[1]AdO CRR'!D:D,'Stav administrace CLLD v IROP'!A138))</f>
        <v>5</v>
      </c>
      <c r="R138" s="71">
        <f>IF(COUNTIFS('[1]AdO CRR'!D:D,'Stav administrace CLLD v IROP'!A138,'[1]AdO CRR'!Q:Q,"ANO")=0,"",COUNTIFS('[1]AdO CRR'!D:D,'Stav administrace CLLD v IROP'!A138,'[1]AdO CRR'!Q:Q,"ANO"))</f>
        <v>4</v>
      </c>
      <c r="S138" s="65" t="str">
        <f>IF(IFERROR(GETPIVOTDATA("Registrační číslo projektu",[1]KHspoj909s!$A$3,"strategie MAS",A138,"Kód a název stavu2","PP30+")+GETPIVOTDATA("Registrační číslo projektu",[1]KHspoj909s!$A$3,"strategie MAS",A138,"Kód a název stavu2","PP27+")+GETPIVOTDATA("Registrační číslo projektu",[1]KHspoj909s!$A$3,"strategie MAS",A138,"Kód a název stavu2","PP41+"),"")=0,"",IFERROR(GETPIVOTDATA("Registrační číslo projektu",[1]KHspoj909s!$A$3,"strategie MAS",A138,"Kód a název stavu2","PP30+")+GETPIVOTDATA("Registrační číslo projektu",[1]KHspoj909s!$A$3,"strategie MAS",A138,"Kód a název stavu2","PP27+")+GETPIVOTDATA("Registrační číslo projektu",[1]KHspoj909s!$A$3,"strategie MAS",A138,"Kód a název stavu2","PP41+"),""))</f>
        <v/>
      </c>
      <c r="T138" s="65" t="str">
        <f>IF(IFERROR(GETPIVOTDATA("Registrační číslo projektu",[1]KHspoj909s!$A$3,"strategie MAS",A138,"Kód a název stavu2","PP30+")+GETPIVOTDATA("Registrační číslo projektu",[1]KHspoj909s!$A$3,"strategie MAS",A138,"Kód a název stavu2","PP41+"),"")=0,"",IFERROR(GETPIVOTDATA("Registrační číslo projektu",[1]KHspoj909s!$A$3,"strategie MAS",A138,"Kód a název stavu2","PP30+")+GETPIVOTDATA("Registrační číslo projektu",[1]KHspoj909s!$A$3,"strategie MAS",A138,"Kód a název stavu2","PP41+"),""))</f>
        <v/>
      </c>
      <c r="U138" s="65" t="str">
        <f>IF(IFERROR(GETPIVOTDATA("Registrační číslo projektu",[1]KHspoj909s!$A$3,"strategie MAS",A138,"Kód a název stavu2","PP41+"),"")=0,"",IFERROR(GETPIVOTDATA("Registrační číslo projektu",[1]KHspoj909s!$A$3,"strategie MAS",A138,"Kód a název stavu2","PP41+"),""))</f>
        <v/>
      </c>
      <c r="V138" s="68">
        <f>IFERROR(VLOOKUP(A138,[1]M975!$A$5:$B$184,2,0),0)/1000</f>
        <v>0</v>
      </c>
    </row>
    <row r="139" spans="1:22" x14ac:dyDescent="0.25">
      <c r="A139" s="61" t="s">
        <v>310</v>
      </c>
      <c r="B139" s="62" t="s">
        <v>311</v>
      </c>
      <c r="C139" s="63" t="s">
        <v>63</v>
      </c>
      <c r="D139" s="64" t="s">
        <v>35</v>
      </c>
      <c r="E139" s="75" t="s">
        <v>35</v>
      </c>
      <c r="F139" s="73" t="s">
        <v>35</v>
      </c>
      <c r="G139" s="65">
        <f>IF(SUM(COUNTIFS([1]!HH902HH[číslo IN],'Stav administrace CLLD v IROP'!A139,[1]!HH902HH[[Kód stavu výzvy ]],{"S42";"S5";"S6";"S7";"S8";"S9"}))=0,"",SUM(COUNTIFS([1]!HH902HH[číslo IN],'Stav administrace CLLD v IROP'!A139,[1]!HH902HH[[Kód stavu výzvy ]],{"S42";"S5";"S6";"S7";"S8";"S9"})))</f>
        <v>7</v>
      </c>
      <c r="H139" s="65">
        <f>IF(SUM(COUNTIFS([1]!HH902HH[číslo IN],'Stav administrace CLLD v IROP'!A139,[1]!HH902HH[[Kód stavu výzvy ]],{"S8";"S9"}))=0,"",SUM(COUNTIFS([1]!HH902HH[číslo IN],'Stav administrace CLLD v IROP'!A139,[1]!HH902HH[[Kód stavu výzvy ]],{"S8";"S9"})))</f>
        <v>4</v>
      </c>
      <c r="I139" s="57" t="str">
        <f>IF(IF(IFERROR(VLOOKUP(CONCATENATE($A139,"-",I$6,"-1-0"),'[1]KTAdO CRR'!$A$4:$D$1000,4,0),"")="",IFERROR(VLOOKUP(CONCATENATE($A139,"-",I$6),[1]!Data[[#All],[MASkod]:[Stav KL (se zjištěním/ bez zjištění)]],11,0),""),"zahájeno")=0,"",IF(IFERROR(VLOOKUP(CONCATENATE($A139,"-",I$6,"-1-0"),'[1]KTAdO CRR'!$A$4:$D$1000,4,0),"")="",IFERROR(VLOOKUP(CONCATENATE($A139,"-",I$6),[1]!Data[[#All],[MASkod]:[Stav KL (se zjištěním/ bez zjištění)]],11,0),""),"zahájeno"))</f>
        <v>bez zjištění</v>
      </c>
      <c r="J139" s="58">
        <f>IF(I139="zahájeno",IFERROR(VLOOKUP(CONCATENATE($A139,"-",I$6,"-1-0"),'[1]KTAdO CRR'!$A$4:$D$1000,4,0),""),IF(I139="","",IFERROR(VLOOKUP(CONCATENATE($A139,"-",I$6),[1]!Data[[#All],[MASkod]:[Stav KL (se zjištěním/ bez zjištění)]],4,0),"")))</f>
        <v>1</v>
      </c>
      <c r="K139" s="66" t="str">
        <f>IF(I139="","",IF(IFERROR(VLOOKUP(CONCATENATE($A139,"-",I$6),[1]!Data[[#All],[MASkod]:[JMPRO]],26,0),"")=0,"ANO",IFERROR(UPPER(LEFT(VLOOKUP(CONCATENATE($A139,"-",I$6),[1]!Data[[#All],[MASkod]:[JMPRO]],26,0),3)),"")))</f>
        <v>ANO</v>
      </c>
      <c r="L139" s="57" t="str">
        <f>IF(IF(IFERROR(VLOOKUP(CONCATENATE($A139,"-",L$6,"-1-0"),'[1]KTAdO CRR'!$A$4:$D$1000,4,0),"")="",IFERROR(VLOOKUP(CONCATENATE($A139,"-",L$6),[1]!Data[[#All],[MASkod]:[Stav KL (se zjištěním/ bez zjištění)]],11,0),""),"zahájeno")=0,"zahájheno",IF(IFERROR(VLOOKUP(CONCATENATE($A139,"-",L$6,"-1-0"),'[1]KTAdO CRR'!$A$4:$D$1000,4,0),"")="",IFERROR(VLOOKUP(CONCATENATE($A139,"-",L$6),[1]!Data[[#All],[MASkod]:[Stav KL (se zjištěním/ bez zjištění)]],11,0),""),"zahájeno"))</f>
        <v/>
      </c>
      <c r="M139" s="58" t="str">
        <f>IF(L139="zahájeno",IFERROR(VLOOKUP(CONCATENATE($A139,"-",L$6,"-1-0"),'[1]KTAdO CRR'!$A$4:$D$1000,4,0),""),IF(L139="","",IFERROR(VLOOKUP(CONCATENATE($A139,"-",L$6),[1]!Data[[#All],[MASkod]:[Stav KL (se zjištěním/ bez zjištění)]],4,0),"")))</f>
        <v/>
      </c>
      <c r="N139" s="66" t="str">
        <f>IF(L139="","",IF(IFERROR(VLOOKUP(CONCATENATE($A139,"-",L$6),[1]!Data[[#All],[MASkod]:[JMPRO]],26,0),"")=0,"ANO",IFERROR(UPPER(LEFT(VLOOKUP(CONCATENATE($A139,"-",L$6),[1]!Data[[#All],[MASkod]:[JMPRO]],26,0),3)),"")))</f>
        <v/>
      </c>
      <c r="O139" s="67" t="str">
        <f>IF(AND(I139="zásadní zjištění",K139="NE"),COUNTIFS('[1]AdO CRR'!D:D,'Stav administrace CLLD v IROP'!A139,'[1]AdO CRR'!A:A,'Stav administrace CLLD v IROP'!J139),IF(AND(L139="zásadní zjištění",N139="NE"),COUNTIFS('[1]AdO CRR'!D:D,'Stav administrace CLLD v IROP'!A139,'[1]AdO CRR'!A:A,'Stav administrace CLLD v IROP'!M139),""))</f>
        <v/>
      </c>
      <c r="P139" s="67" t="str">
        <f>IF(AND(I139="zásadní zjištění",K139="NE"),COUNTIFS('[1]AdO CRR'!D:D,'Stav administrace CLLD v IROP'!A139,'[1]AdO CRR'!A:A,'Stav administrace CLLD v IROP'!J139,'[1]AdO CRR'!Q:Q,"ANO"),IF(AND(L139="zásadní zjištění",N139="NE"),COUNTIFS('[1]AdO CRR'!D:D,'Stav administrace CLLD v IROP'!A139,'[1]AdO CRR'!A:A,'Stav administrace CLLD v IROP'!M139,'[1]AdO CRR'!Q:Q,"ANO"),""))</f>
        <v/>
      </c>
      <c r="Q139" s="71">
        <f>IF(COUNTIFS('[1]AdO CRR'!D:D,'Stav administrace CLLD v IROP'!A139)=0,"",COUNTIFS('[1]AdO CRR'!D:D,'Stav administrace CLLD v IROP'!A139))</f>
        <v>5</v>
      </c>
      <c r="R139" s="71">
        <f>IF(COUNTIFS('[1]AdO CRR'!D:D,'Stav administrace CLLD v IROP'!A139,'[1]AdO CRR'!Q:Q,"ANO")=0,"",COUNTIFS('[1]AdO CRR'!D:D,'Stav administrace CLLD v IROP'!A139,'[1]AdO CRR'!Q:Q,"ANO"))</f>
        <v>5</v>
      </c>
      <c r="S139" s="65">
        <f>IF(IFERROR(GETPIVOTDATA("Registrační číslo projektu",[1]KHspoj909s!$A$3,"strategie MAS",A139,"Kód a název stavu2","PP30+")+GETPIVOTDATA("Registrační číslo projektu",[1]KHspoj909s!$A$3,"strategie MAS",A139,"Kód a název stavu2","PP27+")+GETPIVOTDATA("Registrační číslo projektu",[1]KHspoj909s!$A$3,"strategie MAS",A139,"Kód a název stavu2","PP41+"),"")=0,"",IFERROR(GETPIVOTDATA("Registrační číslo projektu",[1]KHspoj909s!$A$3,"strategie MAS",A139,"Kód a název stavu2","PP30+")+GETPIVOTDATA("Registrační číslo projektu",[1]KHspoj909s!$A$3,"strategie MAS",A139,"Kód a název stavu2","PP27+")+GETPIVOTDATA("Registrační číslo projektu",[1]KHspoj909s!$A$3,"strategie MAS",A139,"Kód a název stavu2","PP41+"),""))</f>
        <v>5</v>
      </c>
      <c r="T139" s="65">
        <f>IF(IFERROR(GETPIVOTDATA("Registrační číslo projektu",[1]KHspoj909s!$A$3,"strategie MAS",A139,"Kód a název stavu2","PP30+")+GETPIVOTDATA("Registrační číslo projektu",[1]KHspoj909s!$A$3,"strategie MAS",A139,"Kód a název stavu2","PP41+"),"")=0,"",IFERROR(GETPIVOTDATA("Registrační číslo projektu",[1]KHspoj909s!$A$3,"strategie MAS",A139,"Kód a název stavu2","PP30+")+GETPIVOTDATA("Registrační číslo projektu",[1]KHspoj909s!$A$3,"strategie MAS",A139,"Kód a název stavu2","PP41+"),""))</f>
        <v>5</v>
      </c>
      <c r="U139" s="65" t="str">
        <f>IF(IFERROR(GETPIVOTDATA("Registrační číslo projektu",[1]KHspoj909s!$A$3,"strategie MAS",A139,"Kód a název stavu2","PP41+"),"")=0,"",IFERROR(GETPIVOTDATA("Registrační číslo projektu",[1]KHspoj909s!$A$3,"strategie MAS",A139,"Kód a název stavu2","PP41+"),""))</f>
        <v/>
      </c>
      <c r="V139" s="68">
        <f>IFERROR(VLOOKUP(A139,[1]M975!$A$5:$B$184,2,0),0)/1000</f>
        <v>0</v>
      </c>
    </row>
    <row r="140" spans="1:22" x14ac:dyDescent="0.25">
      <c r="A140" s="61" t="s">
        <v>312</v>
      </c>
      <c r="B140" s="62" t="s">
        <v>313</v>
      </c>
      <c r="C140" s="63" t="s">
        <v>111</v>
      </c>
      <c r="D140" s="64" t="s">
        <v>35</v>
      </c>
      <c r="E140" s="75" t="s">
        <v>35</v>
      </c>
      <c r="F140" s="73" t="s">
        <v>35</v>
      </c>
      <c r="G140" s="65">
        <f>IF(SUM(COUNTIFS([1]!HH902HH[číslo IN],'Stav administrace CLLD v IROP'!A140,[1]!HH902HH[[Kód stavu výzvy ]],{"S42";"S5";"S6";"S7";"S8";"S9"}))=0,"",SUM(COUNTIFS([1]!HH902HH[číslo IN],'Stav administrace CLLD v IROP'!A140,[1]!HH902HH[[Kód stavu výzvy ]],{"S42";"S5";"S6";"S7";"S8";"S9"})))</f>
        <v>5</v>
      </c>
      <c r="H140" s="65">
        <f>IF(SUM(COUNTIFS([1]!HH902HH[číslo IN],'Stav administrace CLLD v IROP'!A140,[1]!HH902HH[[Kód stavu výzvy ]],{"S8";"S9"}))=0,"",SUM(COUNTIFS([1]!HH902HH[číslo IN],'Stav administrace CLLD v IROP'!A140,[1]!HH902HH[[Kód stavu výzvy ]],{"S8";"S9"})))</f>
        <v>5</v>
      </c>
      <c r="I140" s="57" t="str">
        <f>IF(IF(IFERROR(VLOOKUP(CONCATENATE($A140,"-",I$6,"-1-0"),'[1]KTAdO CRR'!$A$4:$D$1000,4,0),"")="",IFERROR(VLOOKUP(CONCATENATE($A140,"-",I$6),[1]!Data[[#All],[MASkod]:[Stav KL (se zjištěním/ bez zjištění)]],11,0),""),"zahájeno")=0,"",IF(IFERROR(VLOOKUP(CONCATENATE($A140,"-",I$6,"-1-0"),'[1]KTAdO CRR'!$A$4:$D$1000,4,0),"")="",IFERROR(VLOOKUP(CONCATENATE($A140,"-",I$6),[1]!Data[[#All],[MASkod]:[Stav KL (se zjištěním/ bez zjištění)]],11,0),""),"zahájeno"))</f>
        <v>bez zjištění</v>
      </c>
      <c r="J140" s="58">
        <f>IF(I140="zahájeno",IFERROR(VLOOKUP(CONCATENATE($A140,"-",I$6,"-1-0"),'[1]KTAdO CRR'!$A$4:$D$1000,4,0),""),IF(I140="","",IFERROR(VLOOKUP(CONCATENATE($A140,"-",I$6),[1]!Data[[#All],[MASkod]:[Stav KL (se zjištěním/ bez zjištění)]],4,0),"")))</f>
        <v>3</v>
      </c>
      <c r="K140" s="66" t="str">
        <f>IF(I140="","",IF(IFERROR(VLOOKUP(CONCATENATE($A140,"-",I$6),[1]!Data[[#All],[MASkod]:[JMPRO]],26,0),"")=0,"ANO",IFERROR(UPPER(LEFT(VLOOKUP(CONCATENATE($A140,"-",I$6),[1]!Data[[#All],[MASkod]:[JMPRO]],26,0),3)),"")))</f>
        <v>ANO</v>
      </c>
      <c r="L140" s="57" t="str">
        <f>IF(IF(IFERROR(VLOOKUP(CONCATENATE($A140,"-",L$6,"-1-0"),'[1]KTAdO CRR'!$A$4:$D$1000,4,0),"")="",IFERROR(VLOOKUP(CONCATENATE($A140,"-",L$6),[1]!Data[[#All],[MASkod]:[Stav KL (se zjištěním/ bez zjištění)]],11,0),""),"zahájeno")=0,"zahájheno",IF(IFERROR(VLOOKUP(CONCATENATE($A140,"-",L$6,"-1-0"),'[1]KTAdO CRR'!$A$4:$D$1000,4,0),"")="",IFERROR(VLOOKUP(CONCATENATE($A140,"-",L$6),[1]!Data[[#All],[MASkod]:[Stav KL (se zjištěním/ bez zjištění)]],11,0),""),"zahájeno"))</f>
        <v/>
      </c>
      <c r="M140" s="58" t="str">
        <f>IF(L140="zahájeno",IFERROR(VLOOKUP(CONCATENATE($A140,"-",L$6,"-1-0"),'[1]KTAdO CRR'!$A$4:$D$1000,4,0),""),IF(L140="","",IFERROR(VLOOKUP(CONCATENATE($A140,"-",L$6),[1]!Data[[#All],[MASkod]:[Stav KL (se zjištěním/ bez zjištění)]],4,0),"")))</f>
        <v/>
      </c>
      <c r="N140" s="66" t="str">
        <f>IF(L140="","",IF(IFERROR(VLOOKUP(CONCATENATE($A140,"-",L$6),[1]!Data[[#All],[MASkod]:[JMPRO]],26,0),"")=0,"ANO",IFERROR(UPPER(LEFT(VLOOKUP(CONCATENATE($A140,"-",L$6),[1]!Data[[#All],[MASkod]:[JMPRO]],26,0),3)),"")))</f>
        <v/>
      </c>
      <c r="O140" s="67" t="str">
        <f>IF(AND(I140="zásadní zjištění",K140="NE"),COUNTIFS('[1]AdO CRR'!D:D,'Stav administrace CLLD v IROP'!A140,'[1]AdO CRR'!A:A,'Stav administrace CLLD v IROP'!J140),IF(AND(L140="zásadní zjištění",N140="NE"),COUNTIFS('[1]AdO CRR'!D:D,'Stav administrace CLLD v IROP'!A140,'[1]AdO CRR'!A:A,'Stav administrace CLLD v IROP'!M140),""))</f>
        <v/>
      </c>
      <c r="P140" s="67" t="str">
        <f>IF(AND(I140="zásadní zjištění",K140="NE"),COUNTIFS('[1]AdO CRR'!D:D,'Stav administrace CLLD v IROP'!A140,'[1]AdO CRR'!A:A,'Stav administrace CLLD v IROP'!J140,'[1]AdO CRR'!Q:Q,"ANO"),IF(AND(L140="zásadní zjištění",N140="NE"),COUNTIFS('[1]AdO CRR'!D:D,'Stav administrace CLLD v IROP'!A140,'[1]AdO CRR'!A:A,'Stav administrace CLLD v IROP'!M140,'[1]AdO CRR'!Q:Q,"ANO"),""))</f>
        <v/>
      </c>
      <c r="Q140" s="71">
        <f>IF(COUNTIFS('[1]AdO CRR'!D:D,'Stav administrace CLLD v IROP'!A140)=0,"",COUNTIFS('[1]AdO CRR'!D:D,'Stav administrace CLLD v IROP'!A140))</f>
        <v>15</v>
      </c>
      <c r="R140" s="71">
        <f>IF(COUNTIFS('[1]AdO CRR'!D:D,'Stav administrace CLLD v IROP'!A140,'[1]AdO CRR'!Q:Q,"ANO")=0,"",COUNTIFS('[1]AdO CRR'!D:D,'Stav administrace CLLD v IROP'!A140,'[1]AdO CRR'!Q:Q,"ANO"))</f>
        <v>14</v>
      </c>
      <c r="S140" s="65">
        <f>IF(IFERROR(GETPIVOTDATA("Registrační číslo projektu",[1]KHspoj909s!$A$3,"strategie MAS",A140,"Kód a název stavu2","PP30+")+GETPIVOTDATA("Registrační číslo projektu",[1]KHspoj909s!$A$3,"strategie MAS",A140,"Kód a název stavu2","PP27+")+GETPIVOTDATA("Registrační číslo projektu",[1]KHspoj909s!$A$3,"strategie MAS",A140,"Kód a název stavu2","PP41+"),"")=0,"",IFERROR(GETPIVOTDATA("Registrační číslo projektu",[1]KHspoj909s!$A$3,"strategie MAS",A140,"Kód a název stavu2","PP30+")+GETPIVOTDATA("Registrační číslo projektu",[1]KHspoj909s!$A$3,"strategie MAS",A140,"Kód a název stavu2","PP27+")+GETPIVOTDATA("Registrační číslo projektu",[1]KHspoj909s!$A$3,"strategie MAS",A140,"Kód a název stavu2","PP41+"),""))</f>
        <v>12</v>
      </c>
      <c r="T140" s="65">
        <f>IF(IFERROR(GETPIVOTDATA("Registrační číslo projektu",[1]KHspoj909s!$A$3,"strategie MAS",A140,"Kód a název stavu2","PP30+")+GETPIVOTDATA("Registrační číslo projektu",[1]KHspoj909s!$A$3,"strategie MAS",A140,"Kód a název stavu2","PP41+"),"")=0,"",IFERROR(GETPIVOTDATA("Registrační číslo projektu",[1]KHspoj909s!$A$3,"strategie MAS",A140,"Kód a název stavu2","PP30+")+GETPIVOTDATA("Registrační číslo projektu",[1]KHspoj909s!$A$3,"strategie MAS",A140,"Kód a název stavu2","PP41+"),""))</f>
        <v>10</v>
      </c>
      <c r="U140" s="65">
        <f>IF(IFERROR(GETPIVOTDATA("Registrační číslo projektu",[1]KHspoj909s!$A$3,"strategie MAS",A140,"Kód a název stavu2","PP41+"),"")=0,"",IFERROR(GETPIVOTDATA("Registrační číslo projektu",[1]KHspoj909s!$A$3,"strategie MAS",A140,"Kód a název stavu2","PP41+"),""))</f>
        <v>3</v>
      </c>
      <c r="V140" s="68">
        <f>IFERROR(VLOOKUP(A140,[1]M975!$A$5:$B$184,2,0),0)/1000</f>
        <v>8597.4767699999993</v>
      </c>
    </row>
    <row r="141" spans="1:22" x14ac:dyDescent="0.25">
      <c r="A141" s="61" t="s">
        <v>314</v>
      </c>
      <c r="B141" s="62" t="s">
        <v>315</v>
      </c>
      <c r="C141" s="63" t="s">
        <v>74</v>
      </c>
      <c r="D141" s="64" t="s">
        <v>35</v>
      </c>
      <c r="E141" s="75" t="s">
        <v>35</v>
      </c>
      <c r="F141" s="73" t="s">
        <v>35</v>
      </c>
      <c r="G141" s="65">
        <f>IF(SUM(COUNTIFS([1]!HH902HH[číslo IN],'Stav administrace CLLD v IROP'!A141,[1]!HH902HH[[Kód stavu výzvy ]],{"S42";"S5";"S6";"S7";"S8";"S9"}))=0,"",SUM(COUNTIFS([1]!HH902HH[číslo IN],'Stav administrace CLLD v IROP'!A141,[1]!HH902HH[[Kód stavu výzvy ]],{"S42";"S5";"S6";"S7";"S8";"S9"})))</f>
        <v>2</v>
      </c>
      <c r="H141" s="65" t="str">
        <f>IF(SUM(COUNTIFS([1]!HH902HH[číslo IN],'Stav administrace CLLD v IROP'!A141,[1]!HH902HH[[Kód stavu výzvy ]],{"S8";"S9"}))=0,"",SUM(COUNTIFS([1]!HH902HH[číslo IN],'Stav administrace CLLD v IROP'!A141,[1]!HH902HH[[Kód stavu výzvy ]],{"S8";"S9"})))</f>
        <v/>
      </c>
      <c r="I141" s="57" t="str">
        <f>IF(IF(IFERROR(VLOOKUP(CONCATENATE($A141,"-",I$6,"-1-0"),'[1]KTAdO CRR'!$A$4:$D$1000,4,0),"")="",IFERROR(VLOOKUP(CONCATENATE($A141,"-",I$6),[1]!Data[[#All],[MASkod]:[Stav KL (se zjištěním/ bez zjištění)]],11,0),""),"zahájeno")=0,"",IF(IFERROR(VLOOKUP(CONCATENATE($A141,"-",I$6,"-1-0"),'[1]KTAdO CRR'!$A$4:$D$1000,4,0),"")="",IFERROR(VLOOKUP(CONCATENATE($A141,"-",I$6),[1]!Data[[#All],[MASkod]:[Stav KL (se zjištěním/ bez zjištění)]],11,0),""),"zahájeno"))</f>
        <v/>
      </c>
      <c r="J141" s="58" t="str">
        <f>IF(I141="zahájeno",IFERROR(VLOOKUP(CONCATENATE($A141,"-",I$6,"-1-0"),'[1]KTAdO CRR'!$A$4:$D$1000,4,0),""),IF(I141="","",IFERROR(VLOOKUP(CONCATENATE($A141,"-",I$6),[1]!Data[[#All],[MASkod]:[Stav KL (se zjištěním/ bez zjištění)]],4,0),"")))</f>
        <v/>
      </c>
      <c r="K141" s="66" t="str">
        <f>IF(I141="","",IF(IFERROR(VLOOKUP(CONCATENATE($A141,"-",I$6),[1]!Data[[#All],[MASkod]:[JMPRO]],26,0),"")=0,"ANO",IFERROR(UPPER(LEFT(VLOOKUP(CONCATENATE($A141,"-",I$6),[1]!Data[[#All],[MASkod]:[JMPRO]],26,0),3)),"")))</f>
        <v/>
      </c>
      <c r="L141" s="57" t="str">
        <f>IF(IF(IFERROR(VLOOKUP(CONCATENATE($A141,"-",L$6,"-1-0"),'[1]KTAdO CRR'!$A$4:$D$1000,4,0),"")="",IFERROR(VLOOKUP(CONCATENATE($A141,"-",L$6),[1]!Data[[#All],[MASkod]:[Stav KL (se zjištěním/ bez zjištění)]],11,0),""),"zahájeno")=0,"zahájheno",IF(IFERROR(VLOOKUP(CONCATENATE($A141,"-",L$6,"-1-0"),'[1]KTAdO CRR'!$A$4:$D$1000,4,0),"")="",IFERROR(VLOOKUP(CONCATENATE($A141,"-",L$6),[1]!Data[[#All],[MASkod]:[Stav KL (se zjištěním/ bez zjištění)]],11,0),""),"zahájeno"))</f>
        <v/>
      </c>
      <c r="M141" s="58" t="str">
        <f>IF(L141="zahájeno",IFERROR(VLOOKUP(CONCATENATE($A141,"-",L$6,"-1-0"),'[1]KTAdO CRR'!$A$4:$D$1000,4,0),""),IF(L141="","",IFERROR(VLOOKUP(CONCATENATE($A141,"-",L$6),[1]!Data[[#All],[MASkod]:[Stav KL (se zjištěním/ bez zjištění)]],4,0),"")))</f>
        <v/>
      </c>
      <c r="N141" s="66" t="str">
        <f>IF(L141="","",IF(IFERROR(VLOOKUP(CONCATENATE($A141,"-",L$6),[1]!Data[[#All],[MASkod]:[JMPRO]],26,0),"")=0,"ANO",IFERROR(UPPER(LEFT(VLOOKUP(CONCATENATE($A141,"-",L$6),[1]!Data[[#All],[MASkod]:[JMPRO]],26,0),3)),"")))</f>
        <v/>
      </c>
      <c r="O141" s="67" t="str">
        <f>IF(AND(I141="zásadní zjištění",K141="NE"),COUNTIFS('[1]AdO CRR'!D:D,'Stav administrace CLLD v IROP'!A141,'[1]AdO CRR'!A:A,'Stav administrace CLLD v IROP'!J141),IF(AND(L141="zásadní zjištění",N141="NE"),COUNTIFS('[1]AdO CRR'!D:D,'Stav administrace CLLD v IROP'!A141,'[1]AdO CRR'!A:A,'Stav administrace CLLD v IROP'!M141),""))</f>
        <v/>
      </c>
      <c r="P141" s="67" t="str">
        <f>IF(AND(I141="zásadní zjištění",K141="NE"),COUNTIFS('[1]AdO CRR'!D:D,'Stav administrace CLLD v IROP'!A141,'[1]AdO CRR'!A:A,'Stav administrace CLLD v IROP'!J141,'[1]AdO CRR'!Q:Q,"ANO"),IF(AND(L141="zásadní zjištění",N141="NE"),COUNTIFS('[1]AdO CRR'!D:D,'Stav administrace CLLD v IROP'!A141,'[1]AdO CRR'!A:A,'Stav administrace CLLD v IROP'!M141,'[1]AdO CRR'!Q:Q,"ANO"),""))</f>
        <v/>
      </c>
      <c r="Q141" s="71" t="str">
        <f>IF(COUNTIFS('[1]AdO CRR'!D:D,'Stav administrace CLLD v IROP'!A141)=0,"",COUNTIFS('[1]AdO CRR'!D:D,'Stav administrace CLLD v IROP'!A141))</f>
        <v/>
      </c>
      <c r="R141" s="71" t="str">
        <f>IF(COUNTIFS('[1]AdO CRR'!D:D,'Stav administrace CLLD v IROP'!A141,'[1]AdO CRR'!Q:Q,"ANO")=0,"",COUNTIFS('[1]AdO CRR'!D:D,'Stav administrace CLLD v IROP'!A141,'[1]AdO CRR'!Q:Q,"ANO"))</f>
        <v/>
      </c>
      <c r="S141" s="65" t="str">
        <f>IF(IFERROR(GETPIVOTDATA("Registrační číslo projektu",[1]KHspoj909s!$A$3,"strategie MAS",A141,"Kód a název stavu2","PP30+")+GETPIVOTDATA("Registrační číslo projektu",[1]KHspoj909s!$A$3,"strategie MAS",A141,"Kód a název stavu2","PP27+")+GETPIVOTDATA("Registrační číslo projektu",[1]KHspoj909s!$A$3,"strategie MAS",A141,"Kód a název stavu2","PP41+"),"")=0,"",IFERROR(GETPIVOTDATA("Registrační číslo projektu",[1]KHspoj909s!$A$3,"strategie MAS",A141,"Kód a název stavu2","PP30+")+GETPIVOTDATA("Registrační číslo projektu",[1]KHspoj909s!$A$3,"strategie MAS",A141,"Kód a název stavu2","PP27+")+GETPIVOTDATA("Registrační číslo projektu",[1]KHspoj909s!$A$3,"strategie MAS",A141,"Kód a název stavu2","PP41+"),""))</f>
        <v/>
      </c>
      <c r="T141" s="65" t="str">
        <f>IF(IFERROR(GETPIVOTDATA("Registrační číslo projektu",[1]KHspoj909s!$A$3,"strategie MAS",A141,"Kód a název stavu2","PP30+")+GETPIVOTDATA("Registrační číslo projektu",[1]KHspoj909s!$A$3,"strategie MAS",A141,"Kód a název stavu2","PP41+"),"")=0,"",IFERROR(GETPIVOTDATA("Registrační číslo projektu",[1]KHspoj909s!$A$3,"strategie MAS",A141,"Kód a název stavu2","PP30+")+GETPIVOTDATA("Registrační číslo projektu",[1]KHspoj909s!$A$3,"strategie MAS",A141,"Kód a název stavu2","PP41+"),""))</f>
        <v/>
      </c>
      <c r="U141" s="65" t="str">
        <f>IF(IFERROR(GETPIVOTDATA("Registrační číslo projektu",[1]KHspoj909s!$A$3,"strategie MAS",A141,"Kód a název stavu2","PP41+"),"")=0,"",IFERROR(GETPIVOTDATA("Registrační číslo projektu",[1]KHspoj909s!$A$3,"strategie MAS",A141,"Kód a název stavu2","PP41+"),""))</f>
        <v/>
      </c>
      <c r="V141" s="68">
        <f>IFERROR(VLOOKUP(A141,[1]M975!$A$5:$B$184,2,0),0)/1000</f>
        <v>0</v>
      </c>
    </row>
    <row r="142" spans="1:22" x14ac:dyDescent="0.25">
      <c r="A142" s="61" t="s">
        <v>316</v>
      </c>
      <c r="B142" s="69" t="s">
        <v>317</v>
      </c>
      <c r="C142" s="63" t="s">
        <v>40</v>
      </c>
      <c r="D142" s="64" t="s">
        <v>35</v>
      </c>
      <c r="E142" s="64" t="s">
        <v>35</v>
      </c>
      <c r="F142" s="73" t="s">
        <v>35</v>
      </c>
      <c r="G142" s="65">
        <f>IF(SUM(COUNTIFS([1]!HH902HH[číslo IN],'Stav administrace CLLD v IROP'!A142,[1]!HH902HH[[Kód stavu výzvy ]],{"S42";"S5";"S6";"S7";"S8";"S9"}))=0,"",SUM(COUNTIFS([1]!HH902HH[číslo IN],'Stav administrace CLLD v IROP'!A142,[1]!HH902HH[[Kód stavu výzvy ]],{"S42";"S5";"S6";"S7";"S8";"S9"})))</f>
        <v>3</v>
      </c>
      <c r="H142" s="65">
        <f>IF(SUM(COUNTIFS([1]!HH902HH[číslo IN],'Stav administrace CLLD v IROP'!A142,[1]!HH902HH[[Kód stavu výzvy ]],{"S8";"S9"}))=0,"",SUM(COUNTIFS([1]!HH902HH[číslo IN],'Stav administrace CLLD v IROP'!A142,[1]!HH902HH[[Kód stavu výzvy ]],{"S8";"S9"})))</f>
        <v>2</v>
      </c>
      <c r="I142" s="57" t="str">
        <f>IF(IF(IFERROR(VLOOKUP(CONCATENATE($A142,"-",I$6,"-1-0"),'[1]KTAdO CRR'!$A$4:$D$1000,4,0),"")="",IFERROR(VLOOKUP(CONCATENATE($A142,"-",I$6),[1]!Data[[#All],[MASkod]:[Stav KL (se zjištěním/ bez zjištění)]],11,0),""),"zahájeno")=0,"",IF(IFERROR(VLOOKUP(CONCATENATE($A142,"-",I$6,"-1-0"),'[1]KTAdO CRR'!$A$4:$D$1000,4,0),"")="",IFERROR(VLOOKUP(CONCATENATE($A142,"-",I$6),[1]!Data[[#All],[MASkod]:[Stav KL (se zjištěním/ bez zjištění)]],11,0),""),"zahájeno"))</f>
        <v/>
      </c>
      <c r="J142" s="58" t="str">
        <f>IF(I142="zahájeno",IFERROR(VLOOKUP(CONCATENATE($A142,"-",I$6,"-1-0"),'[1]KTAdO CRR'!$A$4:$D$1000,4,0),""),IF(I142="","",IFERROR(VLOOKUP(CONCATENATE($A142,"-",I$6),[1]!Data[[#All],[MASkod]:[Stav KL (se zjištěním/ bez zjištění)]],4,0),"")))</f>
        <v/>
      </c>
      <c r="K142" s="66" t="str">
        <f>IF(I142="","",IF(IFERROR(VLOOKUP(CONCATENATE($A142,"-",I$6),[1]!Data[[#All],[MASkod]:[JMPRO]],26,0),"")=0,"ANO",IFERROR(UPPER(LEFT(VLOOKUP(CONCATENATE($A142,"-",I$6),[1]!Data[[#All],[MASkod]:[JMPRO]],26,0),3)),"")))</f>
        <v/>
      </c>
      <c r="L142" s="57" t="str">
        <f>IF(IF(IFERROR(VLOOKUP(CONCATENATE($A142,"-",L$6,"-1-0"),'[1]KTAdO CRR'!$A$4:$D$1000,4,0),"")="",IFERROR(VLOOKUP(CONCATENATE($A142,"-",L$6),[1]!Data[[#All],[MASkod]:[Stav KL (se zjištěním/ bez zjištění)]],11,0),""),"zahájeno")=0,"zahájheno",IF(IFERROR(VLOOKUP(CONCATENATE($A142,"-",L$6,"-1-0"),'[1]KTAdO CRR'!$A$4:$D$1000,4,0),"")="",IFERROR(VLOOKUP(CONCATENATE($A142,"-",L$6),[1]!Data[[#All],[MASkod]:[Stav KL (se zjištěním/ bez zjištění)]],11,0),""),"zahájeno"))</f>
        <v/>
      </c>
      <c r="M142" s="58" t="str">
        <f>IF(L142="zahájeno",IFERROR(VLOOKUP(CONCATENATE($A142,"-",L$6,"-1-0"),'[1]KTAdO CRR'!$A$4:$D$1000,4,0),""),IF(L142="","",IFERROR(VLOOKUP(CONCATENATE($A142,"-",L$6),[1]!Data[[#All],[MASkod]:[Stav KL (se zjištěním/ bez zjištění)]],4,0),"")))</f>
        <v/>
      </c>
      <c r="N142" s="66" t="str">
        <f>IF(L142="","",IF(IFERROR(VLOOKUP(CONCATENATE($A142,"-",L$6),[1]!Data[[#All],[MASkod]:[JMPRO]],26,0),"")=0,"ANO",IFERROR(UPPER(LEFT(VLOOKUP(CONCATENATE($A142,"-",L$6),[1]!Data[[#All],[MASkod]:[JMPRO]],26,0),3)),"")))</f>
        <v/>
      </c>
      <c r="O142" s="67" t="str">
        <f>IF(AND(I142="zásadní zjištění",K142="NE"),COUNTIFS('[1]AdO CRR'!D:D,'Stav administrace CLLD v IROP'!A142,'[1]AdO CRR'!A:A,'Stav administrace CLLD v IROP'!J142),IF(AND(L142="zásadní zjištění",N142="NE"),COUNTIFS('[1]AdO CRR'!D:D,'Stav administrace CLLD v IROP'!A142,'[1]AdO CRR'!A:A,'Stav administrace CLLD v IROP'!M142),""))</f>
        <v/>
      </c>
      <c r="P142" s="67" t="str">
        <f>IF(AND(I142="zásadní zjištění",K142="NE"),COUNTIFS('[1]AdO CRR'!D:D,'Stav administrace CLLD v IROP'!A142,'[1]AdO CRR'!A:A,'Stav administrace CLLD v IROP'!J142,'[1]AdO CRR'!Q:Q,"ANO"),IF(AND(L142="zásadní zjištění",N142="NE"),COUNTIFS('[1]AdO CRR'!D:D,'Stav administrace CLLD v IROP'!A142,'[1]AdO CRR'!A:A,'Stav administrace CLLD v IROP'!M142,'[1]AdO CRR'!Q:Q,"ANO"),""))</f>
        <v/>
      </c>
      <c r="Q142" s="71" t="str">
        <f>IF(COUNTIFS('[1]AdO CRR'!D:D,'Stav administrace CLLD v IROP'!A142)=0,"",COUNTIFS('[1]AdO CRR'!D:D,'Stav administrace CLLD v IROP'!A142))</f>
        <v/>
      </c>
      <c r="R142" s="71" t="str">
        <f>IF(COUNTIFS('[1]AdO CRR'!D:D,'Stav administrace CLLD v IROP'!A142,'[1]AdO CRR'!Q:Q,"ANO")=0,"",COUNTIFS('[1]AdO CRR'!D:D,'Stav administrace CLLD v IROP'!A142,'[1]AdO CRR'!Q:Q,"ANO"))</f>
        <v/>
      </c>
      <c r="S142" s="65" t="str">
        <f>IF(IFERROR(GETPIVOTDATA("Registrační číslo projektu",[1]KHspoj909s!$A$3,"strategie MAS",A142,"Kód a název stavu2","PP30+")+GETPIVOTDATA("Registrační číslo projektu",[1]KHspoj909s!$A$3,"strategie MAS",A142,"Kód a název stavu2","PP27+")+GETPIVOTDATA("Registrační číslo projektu",[1]KHspoj909s!$A$3,"strategie MAS",A142,"Kód a název stavu2","PP41+"),"")=0,"",IFERROR(GETPIVOTDATA("Registrační číslo projektu",[1]KHspoj909s!$A$3,"strategie MAS",A142,"Kód a název stavu2","PP30+")+GETPIVOTDATA("Registrační číslo projektu",[1]KHspoj909s!$A$3,"strategie MAS",A142,"Kód a název stavu2","PP27+")+GETPIVOTDATA("Registrační číslo projektu",[1]KHspoj909s!$A$3,"strategie MAS",A142,"Kód a název stavu2","PP41+"),""))</f>
        <v/>
      </c>
      <c r="T142" s="65" t="str">
        <f>IF(IFERROR(GETPIVOTDATA("Registrační číslo projektu",[1]KHspoj909s!$A$3,"strategie MAS",A142,"Kód a název stavu2","PP30+")+GETPIVOTDATA("Registrační číslo projektu",[1]KHspoj909s!$A$3,"strategie MAS",A142,"Kód a název stavu2","PP41+"),"")=0,"",IFERROR(GETPIVOTDATA("Registrační číslo projektu",[1]KHspoj909s!$A$3,"strategie MAS",A142,"Kód a název stavu2","PP30+")+GETPIVOTDATA("Registrační číslo projektu",[1]KHspoj909s!$A$3,"strategie MAS",A142,"Kód a název stavu2","PP41+"),""))</f>
        <v/>
      </c>
      <c r="U142" s="65" t="str">
        <f>IF(IFERROR(GETPIVOTDATA("Registrační číslo projektu",[1]KHspoj909s!$A$3,"strategie MAS",A142,"Kód a název stavu2","PP41+"),"")=0,"",IFERROR(GETPIVOTDATA("Registrační číslo projektu",[1]KHspoj909s!$A$3,"strategie MAS",A142,"Kód a název stavu2","PP41+"),""))</f>
        <v/>
      </c>
      <c r="V142" s="68">
        <f>IFERROR(VLOOKUP(A142,[1]M975!$A$5:$B$184,2,0),0)/1000</f>
        <v>0</v>
      </c>
    </row>
    <row r="143" spans="1:22" x14ac:dyDescent="0.25">
      <c r="A143" s="61" t="s">
        <v>318</v>
      </c>
      <c r="B143" s="62" t="s">
        <v>319</v>
      </c>
      <c r="C143" s="63" t="s">
        <v>40</v>
      </c>
      <c r="D143" s="64" t="s">
        <v>35</v>
      </c>
      <c r="E143" s="75" t="s">
        <v>35</v>
      </c>
      <c r="F143" s="73" t="s">
        <v>35</v>
      </c>
      <c r="G143" s="65">
        <f>IF(SUM(COUNTIFS([1]!HH902HH[číslo IN],'Stav administrace CLLD v IROP'!A143,[1]!HH902HH[[Kód stavu výzvy ]],{"S42";"S5";"S6";"S7";"S8";"S9"}))=0,"",SUM(COUNTIFS([1]!HH902HH[číslo IN],'Stav administrace CLLD v IROP'!A143,[1]!HH902HH[[Kód stavu výzvy ]],{"S42";"S5";"S6";"S7";"S8";"S9"})))</f>
        <v>8</v>
      </c>
      <c r="H143" s="65">
        <f>IF(SUM(COUNTIFS([1]!HH902HH[číslo IN],'Stav administrace CLLD v IROP'!A143,[1]!HH902HH[[Kód stavu výzvy ]],{"S8";"S9"}))=0,"",SUM(COUNTIFS([1]!HH902HH[číslo IN],'Stav administrace CLLD v IROP'!A143,[1]!HH902HH[[Kód stavu výzvy ]],{"S8";"S9"})))</f>
        <v>8</v>
      </c>
      <c r="I143" s="57" t="str">
        <f>IF(IF(IFERROR(VLOOKUP(CONCATENATE($A143,"-",I$6,"-1-0"),'[1]KTAdO CRR'!$A$4:$D$1000,4,0),"")="",IFERROR(VLOOKUP(CONCATENATE($A143,"-",I$6),[1]!Data[[#All],[MASkod]:[Stav KL (se zjištěním/ bez zjištění)]],11,0),""),"zahájeno")=0,"",IF(IFERROR(VLOOKUP(CONCATENATE($A143,"-",I$6,"-1-0"),'[1]KTAdO CRR'!$A$4:$D$1000,4,0),"")="",IFERROR(VLOOKUP(CONCATENATE($A143,"-",I$6),[1]!Data[[#All],[MASkod]:[Stav KL (se zjištěním/ bez zjištění)]],11,0),""),"zahájeno"))</f>
        <v>se zjištěním</v>
      </c>
      <c r="J143" s="58">
        <f>IF(I143="zahájeno",IFERROR(VLOOKUP(CONCATENATE($A143,"-",I$6,"-1-0"),'[1]KTAdO CRR'!$A$4:$D$1000,4,0),""),IF(I143="","",IFERROR(VLOOKUP(CONCATENATE($A143,"-",I$6),[1]!Data[[#All],[MASkod]:[Stav KL (se zjištěním/ bez zjištění)]],4,0),"")))</f>
        <v>7</v>
      </c>
      <c r="K143" s="66" t="str">
        <f>IF(I143="","",IF(IFERROR(VLOOKUP(CONCATENATE($A143,"-",I$6),[1]!Data[[#All],[MASkod]:[JMPRO]],26,0),"")=0,"ANO",IFERROR(UPPER(LEFT(VLOOKUP(CONCATENATE($A143,"-",I$6),[1]!Data[[#All],[MASkod]:[JMPRO]],26,0),3)),"")))</f>
        <v>ANO</v>
      </c>
      <c r="L143" s="57" t="str">
        <f>IF(IF(IFERROR(VLOOKUP(CONCATENATE($A143,"-",L$6,"-1-0"),'[1]KTAdO CRR'!$A$4:$D$1000,4,0),"")="",IFERROR(VLOOKUP(CONCATENATE($A143,"-",L$6),[1]!Data[[#All],[MASkod]:[Stav KL (se zjištěním/ bez zjištění)]],11,0),""),"zahájeno")=0,"zahájheno",IF(IFERROR(VLOOKUP(CONCATENATE($A143,"-",L$6,"-1-0"),'[1]KTAdO CRR'!$A$4:$D$1000,4,0),"")="",IFERROR(VLOOKUP(CONCATENATE($A143,"-",L$6),[1]!Data[[#All],[MASkod]:[Stav KL (se zjištěním/ bez zjištění)]],11,0),""),"zahájeno"))</f>
        <v/>
      </c>
      <c r="M143" s="58" t="str">
        <f>IF(L143="zahájeno",IFERROR(VLOOKUP(CONCATENATE($A143,"-",L$6,"-1-0"),'[1]KTAdO CRR'!$A$4:$D$1000,4,0),""),IF(L143="","",IFERROR(VLOOKUP(CONCATENATE($A143,"-",L$6),[1]!Data[[#All],[MASkod]:[Stav KL (se zjištěním/ bez zjištění)]],4,0),"")))</f>
        <v/>
      </c>
      <c r="N143" s="66" t="str">
        <f>IF(L143="","",IF(IFERROR(VLOOKUP(CONCATENATE($A143,"-",L$6),[1]!Data[[#All],[MASkod]:[JMPRO]],26,0),"")=0,"ANO",IFERROR(UPPER(LEFT(VLOOKUP(CONCATENATE($A143,"-",L$6),[1]!Data[[#All],[MASkod]:[JMPRO]],26,0),3)),"")))</f>
        <v/>
      </c>
      <c r="O143" s="67" t="str">
        <f>IF(AND(I143="zásadní zjištění",K143="NE"),COUNTIFS('[1]AdO CRR'!D:D,'Stav administrace CLLD v IROP'!A143,'[1]AdO CRR'!A:A,'Stav administrace CLLD v IROP'!J143),IF(AND(L143="zásadní zjištění",N143="NE"),COUNTIFS('[1]AdO CRR'!D:D,'Stav administrace CLLD v IROP'!A143,'[1]AdO CRR'!A:A,'Stav administrace CLLD v IROP'!M143),""))</f>
        <v/>
      </c>
      <c r="P143" s="67" t="str">
        <f>IF(AND(I143="zásadní zjištění",K143="NE"),COUNTIFS('[1]AdO CRR'!D:D,'Stav administrace CLLD v IROP'!A143,'[1]AdO CRR'!A:A,'Stav administrace CLLD v IROP'!J143,'[1]AdO CRR'!Q:Q,"ANO"),IF(AND(L143="zásadní zjištění",N143="NE"),COUNTIFS('[1]AdO CRR'!D:D,'Stav administrace CLLD v IROP'!A143,'[1]AdO CRR'!A:A,'Stav administrace CLLD v IROP'!M143,'[1]AdO CRR'!Q:Q,"ANO"),""))</f>
        <v/>
      </c>
      <c r="Q143" s="71">
        <f>IF(COUNTIFS('[1]AdO CRR'!D:D,'Stav administrace CLLD v IROP'!A143)=0,"",COUNTIFS('[1]AdO CRR'!D:D,'Stav administrace CLLD v IROP'!A143))</f>
        <v>25</v>
      </c>
      <c r="R143" s="71">
        <f>IF(COUNTIFS('[1]AdO CRR'!D:D,'Stav administrace CLLD v IROP'!A143,'[1]AdO CRR'!Q:Q,"ANO")=0,"",COUNTIFS('[1]AdO CRR'!D:D,'Stav administrace CLLD v IROP'!A143,'[1]AdO CRR'!Q:Q,"ANO"))</f>
        <v>12</v>
      </c>
      <c r="S143" s="65">
        <f>IF(IFERROR(GETPIVOTDATA("Registrační číslo projektu",[1]KHspoj909s!$A$3,"strategie MAS",A143,"Kód a název stavu2","PP30+")+GETPIVOTDATA("Registrační číslo projektu",[1]KHspoj909s!$A$3,"strategie MAS",A143,"Kód a název stavu2","PP27+")+GETPIVOTDATA("Registrační číslo projektu",[1]KHspoj909s!$A$3,"strategie MAS",A143,"Kód a název stavu2","PP41+"),"")=0,"",IFERROR(GETPIVOTDATA("Registrační číslo projektu",[1]KHspoj909s!$A$3,"strategie MAS",A143,"Kód a název stavu2","PP30+")+GETPIVOTDATA("Registrační číslo projektu",[1]KHspoj909s!$A$3,"strategie MAS",A143,"Kód a název stavu2","PP27+")+GETPIVOTDATA("Registrační číslo projektu",[1]KHspoj909s!$A$3,"strategie MAS",A143,"Kód a název stavu2","PP41+"),""))</f>
        <v>8</v>
      </c>
      <c r="T143" s="65">
        <f>IF(IFERROR(GETPIVOTDATA("Registrační číslo projektu",[1]KHspoj909s!$A$3,"strategie MAS",A143,"Kód a název stavu2","PP30+")+GETPIVOTDATA("Registrační číslo projektu",[1]KHspoj909s!$A$3,"strategie MAS",A143,"Kód a název stavu2","PP41+"),"")=0,"",IFERROR(GETPIVOTDATA("Registrační číslo projektu",[1]KHspoj909s!$A$3,"strategie MAS",A143,"Kód a název stavu2","PP30+")+GETPIVOTDATA("Registrační číslo projektu",[1]KHspoj909s!$A$3,"strategie MAS",A143,"Kód a název stavu2","PP41+"),""))</f>
        <v>8</v>
      </c>
      <c r="U143" s="65">
        <f>IF(IFERROR(GETPIVOTDATA("Registrační číslo projektu",[1]KHspoj909s!$A$3,"strategie MAS",A143,"Kód a název stavu2","PP41+"),"")=0,"",IFERROR(GETPIVOTDATA("Registrační číslo projektu",[1]KHspoj909s!$A$3,"strategie MAS",A143,"Kód a název stavu2","PP41+"),""))</f>
        <v>2</v>
      </c>
      <c r="V143" s="68">
        <f>IFERROR(VLOOKUP(A143,[1]M975!$A$5:$B$184,2,0),0)/1000</f>
        <v>1185.57402</v>
      </c>
    </row>
    <row r="144" spans="1:22" x14ac:dyDescent="0.25">
      <c r="A144" s="61" t="s">
        <v>320</v>
      </c>
      <c r="B144" s="62" t="s">
        <v>321</v>
      </c>
      <c r="C144" s="63" t="s">
        <v>40</v>
      </c>
      <c r="D144" s="64" t="s">
        <v>35</v>
      </c>
      <c r="E144" s="75" t="s">
        <v>35</v>
      </c>
      <c r="F144" s="73" t="s">
        <v>35</v>
      </c>
      <c r="G144" s="65">
        <f>IF(SUM(COUNTIFS([1]!HH902HH[číslo IN],'Stav administrace CLLD v IROP'!A144,[1]!HH902HH[[Kód stavu výzvy ]],{"S42";"S5";"S6";"S7";"S8";"S9"}))=0,"",SUM(COUNTIFS([1]!HH902HH[číslo IN],'Stav administrace CLLD v IROP'!A144,[1]!HH902HH[[Kód stavu výzvy ]],{"S42";"S5";"S6";"S7";"S8";"S9"})))</f>
        <v>3</v>
      </c>
      <c r="H144" s="65">
        <f>IF(SUM(COUNTIFS([1]!HH902HH[číslo IN],'Stav administrace CLLD v IROP'!A144,[1]!HH902HH[[Kód stavu výzvy ]],{"S8";"S9"}))=0,"",SUM(COUNTIFS([1]!HH902HH[číslo IN],'Stav administrace CLLD v IROP'!A144,[1]!HH902HH[[Kód stavu výzvy ]],{"S8";"S9"})))</f>
        <v>1</v>
      </c>
      <c r="I144" s="57" t="str">
        <f>IF(IF(IFERROR(VLOOKUP(CONCATENATE($A144,"-",I$6,"-1-0"),'[1]KTAdO CRR'!$A$4:$D$1000,4,0),"")="",IFERROR(VLOOKUP(CONCATENATE($A144,"-",I$6),[1]!Data[[#All],[MASkod]:[Stav KL (se zjištěním/ bez zjištění)]],11,0),""),"zahájeno")=0,"",IF(IFERROR(VLOOKUP(CONCATENATE($A144,"-",I$6,"-1-0"),'[1]KTAdO CRR'!$A$4:$D$1000,4,0),"")="",IFERROR(VLOOKUP(CONCATENATE($A144,"-",I$6),[1]!Data[[#All],[MASkod]:[Stav KL (se zjištěním/ bez zjištění)]],11,0),""),"zahájeno"))</f>
        <v>se zjištěním</v>
      </c>
      <c r="J144" s="58">
        <f>IF(I144="zahájeno",IFERROR(VLOOKUP(CONCATENATE($A144,"-",I$6,"-1-0"),'[1]KTAdO CRR'!$A$4:$D$1000,4,0),""),IF(I144="","",IFERROR(VLOOKUP(CONCATENATE($A144,"-",I$6),[1]!Data[[#All],[MASkod]:[Stav KL (se zjištěním/ bez zjištění)]],4,0),"")))</f>
        <v>1</v>
      </c>
      <c r="K144" s="66" t="str">
        <f>IF(I144="","",IF(IFERROR(VLOOKUP(CONCATENATE($A144,"-",I$6),[1]!Data[[#All],[MASkod]:[JMPRO]],26,0),"")=0,"ANO",IFERROR(UPPER(LEFT(VLOOKUP(CONCATENATE($A144,"-",I$6),[1]!Data[[#All],[MASkod]:[JMPRO]],26,0),3)),"")))</f>
        <v>ANO</v>
      </c>
      <c r="L144" s="57" t="str">
        <f>IF(IF(IFERROR(VLOOKUP(CONCATENATE($A144,"-",L$6,"-1-0"),'[1]KTAdO CRR'!$A$4:$D$1000,4,0),"")="",IFERROR(VLOOKUP(CONCATENATE($A144,"-",L$6),[1]!Data[[#All],[MASkod]:[Stav KL (se zjištěním/ bez zjištění)]],11,0),""),"zahájeno")=0,"zahájheno",IF(IFERROR(VLOOKUP(CONCATENATE($A144,"-",L$6,"-1-0"),'[1]KTAdO CRR'!$A$4:$D$1000,4,0),"")="",IFERROR(VLOOKUP(CONCATENATE($A144,"-",L$6),[1]!Data[[#All],[MASkod]:[Stav KL (se zjištěním/ bez zjištění)]],11,0),""),"zahájeno"))</f>
        <v/>
      </c>
      <c r="M144" s="58" t="str">
        <f>IF(L144="zahájeno",IFERROR(VLOOKUP(CONCATENATE($A144,"-",L$6,"-1-0"),'[1]KTAdO CRR'!$A$4:$D$1000,4,0),""),IF(L144="","",IFERROR(VLOOKUP(CONCATENATE($A144,"-",L$6),[1]!Data[[#All],[MASkod]:[Stav KL (se zjištěním/ bez zjištění)]],4,0),"")))</f>
        <v/>
      </c>
      <c r="N144" s="66" t="str">
        <f>IF(L144="","",IF(IFERROR(VLOOKUP(CONCATENATE($A144,"-",L$6),[1]!Data[[#All],[MASkod]:[JMPRO]],26,0),"")=0,"ANO",IFERROR(UPPER(LEFT(VLOOKUP(CONCATENATE($A144,"-",L$6),[1]!Data[[#All],[MASkod]:[JMPRO]],26,0),3)),"")))</f>
        <v/>
      </c>
      <c r="O144" s="67" t="str">
        <f>IF(AND(I144="zásadní zjištění",K144="NE"),COUNTIFS('[1]AdO CRR'!D:D,'Stav administrace CLLD v IROP'!A144,'[1]AdO CRR'!A:A,'Stav administrace CLLD v IROP'!J144),IF(AND(L144="zásadní zjištění",N144="NE"),COUNTIFS('[1]AdO CRR'!D:D,'Stav administrace CLLD v IROP'!A144,'[1]AdO CRR'!A:A,'Stav administrace CLLD v IROP'!M144),""))</f>
        <v/>
      </c>
      <c r="P144" s="67" t="str">
        <f>IF(AND(I144="zásadní zjištění",K144="NE"),COUNTIFS('[1]AdO CRR'!D:D,'Stav administrace CLLD v IROP'!A144,'[1]AdO CRR'!A:A,'Stav administrace CLLD v IROP'!J144,'[1]AdO CRR'!Q:Q,"ANO"),IF(AND(L144="zásadní zjištění",N144="NE"),COUNTIFS('[1]AdO CRR'!D:D,'Stav administrace CLLD v IROP'!A144,'[1]AdO CRR'!A:A,'Stav administrace CLLD v IROP'!M144,'[1]AdO CRR'!Q:Q,"ANO"),""))</f>
        <v/>
      </c>
      <c r="Q144" s="71">
        <f>IF(COUNTIFS('[1]AdO CRR'!D:D,'Stav administrace CLLD v IROP'!A144)=0,"",COUNTIFS('[1]AdO CRR'!D:D,'Stav administrace CLLD v IROP'!A144))</f>
        <v>3</v>
      </c>
      <c r="R144" s="71" t="str">
        <f>IF(COUNTIFS('[1]AdO CRR'!D:D,'Stav administrace CLLD v IROP'!A144,'[1]AdO CRR'!Q:Q,"ANO")=0,"",COUNTIFS('[1]AdO CRR'!D:D,'Stav administrace CLLD v IROP'!A144,'[1]AdO CRR'!Q:Q,"ANO"))</f>
        <v/>
      </c>
      <c r="S144" s="65" t="str">
        <f>IF(IFERROR(GETPIVOTDATA("Registrační číslo projektu",[1]KHspoj909s!$A$3,"strategie MAS",A144,"Kód a název stavu2","PP30+")+GETPIVOTDATA("Registrační číslo projektu",[1]KHspoj909s!$A$3,"strategie MAS",A144,"Kód a název stavu2","PP27+")+GETPIVOTDATA("Registrační číslo projektu",[1]KHspoj909s!$A$3,"strategie MAS",A144,"Kód a název stavu2","PP41+"),"")=0,"",IFERROR(GETPIVOTDATA("Registrační číslo projektu",[1]KHspoj909s!$A$3,"strategie MAS",A144,"Kód a název stavu2","PP30+")+GETPIVOTDATA("Registrační číslo projektu",[1]KHspoj909s!$A$3,"strategie MAS",A144,"Kód a název stavu2","PP27+")+GETPIVOTDATA("Registrační číslo projektu",[1]KHspoj909s!$A$3,"strategie MAS",A144,"Kód a název stavu2","PP41+"),""))</f>
        <v/>
      </c>
      <c r="T144" s="65" t="str">
        <f>IF(IFERROR(GETPIVOTDATA("Registrační číslo projektu",[1]KHspoj909s!$A$3,"strategie MAS",A144,"Kód a název stavu2","PP30+")+GETPIVOTDATA("Registrační číslo projektu",[1]KHspoj909s!$A$3,"strategie MAS",A144,"Kód a název stavu2","PP41+"),"")=0,"",IFERROR(GETPIVOTDATA("Registrační číslo projektu",[1]KHspoj909s!$A$3,"strategie MAS",A144,"Kód a název stavu2","PP30+")+GETPIVOTDATA("Registrační číslo projektu",[1]KHspoj909s!$A$3,"strategie MAS",A144,"Kód a název stavu2","PP41+"),""))</f>
        <v/>
      </c>
      <c r="U144" s="65" t="str">
        <f>IF(IFERROR(GETPIVOTDATA("Registrační číslo projektu",[1]KHspoj909s!$A$3,"strategie MAS",A144,"Kód a název stavu2","PP41+"),"")=0,"",IFERROR(GETPIVOTDATA("Registrační číslo projektu",[1]KHspoj909s!$A$3,"strategie MAS",A144,"Kód a název stavu2","PP41+"),""))</f>
        <v/>
      </c>
      <c r="V144" s="68">
        <f>IFERROR(VLOOKUP(A144,[1]M975!$A$5:$B$184,2,0),0)/1000</f>
        <v>0</v>
      </c>
    </row>
    <row r="145" spans="1:22" x14ac:dyDescent="0.25">
      <c r="A145" s="61" t="s">
        <v>322</v>
      </c>
      <c r="B145" s="62" t="s">
        <v>323</v>
      </c>
      <c r="C145" s="63" t="s">
        <v>54</v>
      </c>
      <c r="D145" s="64" t="s">
        <v>35</v>
      </c>
      <c r="E145" s="75" t="s">
        <v>35</v>
      </c>
      <c r="F145" s="73" t="s">
        <v>35</v>
      </c>
      <c r="G145" s="65">
        <f>IF(SUM(COUNTIFS([1]!HH902HH[číslo IN],'Stav administrace CLLD v IROP'!A145,[1]!HH902HH[[Kód stavu výzvy ]],{"S42";"S5";"S6";"S7";"S8";"S9"}))=0,"",SUM(COUNTIFS([1]!HH902HH[číslo IN],'Stav administrace CLLD v IROP'!A145,[1]!HH902HH[[Kód stavu výzvy ]],{"S42";"S5";"S6";"S7";"S8";"S9"})))</f>
        <v>3</v>
      </c>
      <c r="H145" s="65">
        <f>IF(SUM(COUNTIFS([1]!HH902HH[číslo IN],'Stav administrace CLLD v IROP'!A145,[1]!HH902HH[[Kód stavu výzvy ]],{"S8";"S9"}))=0,"",SUM(COUNTIFS([1]!HH902HH[číslo IN],'Stav administrace CLLD v IROP'!A145,[1]!HH902HH[[Kód stavu výzvy ]],{"S8";"S9"})))</f>
        <v>3</v>
      </c>
      <c r="I145" s="57" t="str">
        <f>IF(IF(IFERROR(VLOOKUP(CONCATENATE($A145,"-",I$6,"-1-0"),'[1]KTAdO CRR'!$A$4:$D$1000,4,0),"")="",IFERROR(VLOOKUP(CONCATENATE($A145,"-",I$6),[1]!Data[[#All],[MASkod]:[Stav KL (se zjištěním/ bez zjištění)]],11,0),""),"zahájeno")=0,"",IF(IFERROR(VLOOKUP(CONCATENATE($A145,"-",I$6,"-1-0"),'[1]KTAdO CRR'!$A$4:$D$1000,4,0),"")="",IFERROR(VLOOKUP(CONCATENATE($A145,"-",I$6),[1]!Data[[#All],[MASkod]:[Stav KL (se zjištěním/ bez zjištění)]],11,0),""),"zahájeno"))</f>
        <v>se zjištěním</v>
      </c>
      <c r="J145" s="58">
        <f>IF(I145="zahájeno",IFERROR(VLOOKUP(CONCATENATE($A145,"-",I$6,"-1-0"),'[1]KTAdO CRR'!$A$4:$D$1000,4,0),""),IF(I145="","",IFERROR(VLOOKUP(CONCATENATE($A145,"-",I$6),[1]!Data[[#All],[MASkod]:[Stav KL (se zjištěním/ bez zjištění)]],4,0),"")))</f>
        <v>2</v>
      </c>
      <c r="K145" s="66" t="str">
        <f>IF(I145="","",IF(IFERROR(VLOOKUP(CONCATENATE($A145,"-",I$6),[1]!Data[[#All],[MASkod]:[JMPRO]],26,0),"")=0,"ANO",IFERROR(UPPER(LEFT(VLOOKUP(CONCATENATE($A145,"-",I$6),[1]!Data[[#All],[MASkod]:[JMPRO]],26,0),3)),"")))</f>
        <v>ANO</v>
      </c>
      <c r="L145" s="57" t="str">
        <f>IF(IF(IFERROR(VLOOKUP(CONCATENATE($A145,"-",L$6,"-1-0"),'[1]KTAdO CRR'!$A$4:$D$1000,4,0),"")="",IFERROR(VLOOKUP(CONCATENATE($A145,"-",L$6),[1]!Data[[#All],[MASkod]:[Stav KL (se zjištěním/ bez zjištění)]],11,0),""),"zahájeno")=0,"zahájheno",IF(IFERROR(VLOOKUP(CONCATENATE($A145,"-",L$6,"-1-0"),'[1]KTAdO CRR'!$A$4:$D$1000,4,0),"")="",IFERROR(VLOOKUP(CONCATENATE($A145,"-",L$6),[1]!Data[[#All],[MASkod]:[Stav KL (se zjištěním/ bez zjištění)]],11,0),""),"zahájeno"))</f>
        <v>zahájheno</v>
      </c>
      <c r="M145" s="58">
        <f>IF(L145="zahájeno",IFERROR(VLOOKUP(CONCATENATE($A145,"-",L$6,"-1-0"),'[1]KTAdO CRR'!$A$4:$D$1000,4,0),""),IF(L145="","",IFERROR(VLOOKUP(CONCATENATE($A145,"-",L$6),[1]!Data[[#All],[MASkod]:[Stav KL (se zjištěním/ bez zjištění)]],4,0),"")))</f>
        <v>3</v>
      </c>
      <c r="N145" s="66" t="str">
        <f>IF(L145="","",IF(IFERROR(VLOOKUP(CONCATENATE($A145,"-",L$6),[1]!Data[[#All],[MASkod]:[JMPRO]],26,0),"")=0,"ANO",IFERROR(UPPER(LEFT(VLOOKUP(CONCATENATE($A145,"-",L$6),[1]!Data[[#All],[MASkod]:[JMPRO]],26,0),3)),"")))</f>
        <v>ANO</v>
      </c>
      <c r="O145" s="67" t="str">
        <f>IF(AND(I145="zásadní zjištění",K145="NE"),COUNTIFS('[1]AdO CRR'!D:D,'Stav administrace CLLD v IROP'!A145,'[1]AdO CRR'!A:A,'Stav administrace CLLD v IROP'!J145),IF(AND(L145="zásadní zjištění",N145="NE"),COUNTIFS('[1]AdO CRR'!D:D,'Stav administrace CLLD v IROP'!A145,'[1]AdO CRR'!A:A,'Stav administrace CLLD v IROP'!M145),""))</f>
        <v/>
      </c>
      <c r="P145" s="67" t="str">
        <f>IF(AND(I145="zásadní zjištění",K145="NE"),COUNTIFS('[1]AdO CRR'!D:D,'Stav administrace CLLD v IROP'!A145,'[1]AdO CRR'!A:A,'Stav administrace CLLD v IROP'!J145,'[1]AdO CRR'!Q:Q,"ANO"),IF(AND(L145="zásadní zjištění",N145="NE"),COUNTIFS('[1]AdO CRR'!D:D,'Stav administrace CLLD v IROP'!A145,'[1]AdO CRR'!A:A,'Stav administrace CLLD v IROP'!M145,'[1]AdO CRR'!Q:Q,"ANO"),""))</f>
        <v/>
      </c>
      <c r="Q145" s="71">
        <f>IF(COUNTIFS('[1]AdO CRR'!D:D,'Stav administrace CLLD v IROP'!A145)=0,"",COUNTIFS('[1]AdO CRR'!D:D,'Stav administrace CLLD v IROP'!A145))</f>
        <v>6</v>
      </c>
      <c r="R145" s="71">
        <f>IF(COUNTIFS('[1]AdO CRR'!D:D,'Stav administrace CLLD v IROP'!A145,'[1]AdO CRR'!Q:Q,"ANO")=0,"",COUNTIFS('[1]AdO CRR'!D:D,'Stav administrace CLLD v IROP'!A145,'[1]AdO CRR'!Q:Q,"ANO"))</f>
        <v>4</v>
      </c>
      <c r="S145" s="65">
        <f>IF(IFERROR(GETPIVOTDATA("Registrační číslo projektu",[1]KHspoj909s!$A$3,"strategie MAS",A145,"Kód a název stavu2","PP30+")+GETPIVOTDATA("Registrační číslo projektu",[1]KHspoj909s!$A$3,"strategie MAS",A145,"Kód a název stavu2","PP27+")+GETPIVOTDATA("Registrační číslo projektu",[1]KHspoj909s!$A$3,"strategie MAS",A145,"Kód a název stavu2","PP41+"),"")=0,"",IFERROR(GETPIVOTDATA("Registrační číslo projektu",[1]KHspoj909s!$A$3,"strategie MAS",A145,"Kód a název stavu2","PP30+")+GETPIVOTDATA("Registrační číslo projektu",[1]KHspoj909s!$A$3,"strategie MAS",A145,"Kód a název stavu2","PP27+")+GETPIVOTDATA("Registrační číslo projektu",[1]KHspoj909s!$A$3,"strategie MAS",A145,"Kód a název stavu2","PP41+"),""))</f>
        <v>4</v>
      </c>
      <c r="T145" s="65">
        <f>IF(IFERROR(GETPIVOTDATA("Registrační číslo projektu",[1]KHspoj909s!$A$3,"strategie MAS",A145,"Kód a název stavu2","PP30+")+GETPIVOTDATA("Registrační číslo projektu",[1]KHspoj909s!$A$3,"strategie MAS",A145,"Kód a název stavu2","PP41+"),"")=0,"",IFERROR(GETPIVOTDATA("Registrační číslo projektu",[1]KHspoj909s!$A$3,"strategie MAS",A145,"Kód a název stavu2","PP30+")+GETPIVOTDATA("Registrační číslo projektu",[1]KHspoj909s!$A$3,"strategie MAS",A145,"Kód a název stavu2","PP41+"),""))</f>
        <v>4</v>
      </c>
      <c r="U145" s="65" t="str">
        <f>IF(IFERROR(GETPIVOTDATA("Registrační číslo projektu",[1]KHspoj909s!$A$3,"strategie MAS",A145,"Kód a název stavu2","PP41+"),"")=0,"",IFERROR(GETPIVOTDATA("Registrační číslo projektu",[1]KHspoj909s!$A$3,"strategie MAS",A145,"Kód a název stavu2","PP41+"),""))</f>
        <v/>
      </c>
      <c r="V145" s="68">
        <f>IFERROR(VLOOKUP(A145,[1]M975!$A$5:$B$184,2,0),0)/1000</f>
        <v>0</v>
      </c>
    </row>
    <row r="146" spans="1:22" x14ac:dyDescent="0.25">
      <c r="A146" s="61" t="s">
        <v>324</v>
      </c>
      <c r="B146" s="62" t="s">
        <v>325</v>
      </c>
      <c r="C146" s="63" t="s">
        <v>43</v>
      </c>
      <c r="D146" s="64" t="s">
        <v>35</v>
      </c>
      <c r="E146" s="75" t="s">
        <v>35</v>
      </c>
      <c r="F146" s="73" t="s">
        <v>35</v>
      </c>
      <c r="G146" s="65">
        <f>IF(SUM(COUNTIFS([1]!HH902HH[číslo IN],'Stav administrace CLLD v IROP'!A146,[1]!HH902HH[[Kód stavu výzvy ]],{"S42";"S5";"S6";"S7";"S8";"S9"}))=0,"",SUM(COUNTIFS([1]!HH902HH[číslo IN],'Stav administrace CLLD v IROP'!A146,[1]!HH902HH[[Kód stavu výzvy ]],{"S42";"S5";"S6";"S7";"S8";"S9"})))</f>
        <v>4</v>
      </c>
      <c r="H146" s="65">
        <f>IF(SUM(COUNTIFS([1]!HH902HH[číslo IN],'Stav administrace CLLD v IROP'!A146,[1]!HH902HH[[Kód stavu výzvy ]],{"S8";"S9"}))=0,"",SUM(COUNTIFS([1]!HH902HH[číslo IN],'Stav administrace CLLD v IROP'!A146,[1]!HH902HH[[Kód stavu výzvy ]],{"S8";"S9"})))</f>
        <v>4</v>
      </c>
      <c r="I146" s="57" t="str">
        <f>IF(IF(IFERROR(VLOOKUP(CONCATENATE($A146,"-",I$6,"-1-0"),'[1]KTAdO CRR'!$A$4:$D$1000,4,0),"")="",IFERROR(VLOOKUP(CONCATENATE($A146,"-",I$6),[1]!Data[[#All],[MASkod]:[Stav KL (se zjištěním/ bez zjištění)]],11,0),""),"zahájeno")=0,"",IF(IFERROR(VLOOKUP(CONCATENATE($A146,"-",I$6,"-1-0"),'[1]KTAdO CRR'!$A$4:$D$1000,4,0),"")="",IFERROR(VLOOKUP(CONCATENATE($A146,"-",I$6),[1]!Data[[#All],[MASkod]:[Stav KL (se zjištěním/ bez zjištění)]],11,0),""),"zahájeno"))</f>
        <v>bez zjištění</v>
      </c>
      <c r="J146" s="58">
        <f>IF(I146="zahájeno",IFERROR(VLOOKUP(CONCATENATE($A146,"-",I$6,"-1-0"),'[1]KTAdO CRR'!$A$4:$D$1000,4,0),""),IF(I146="","",IFERROR(VLOOKUP(CONCATENATE($A146,"-",I$6),[1]!Data[[#All],[MASkod]:[Stav KL (se zjištěním/ bez zjištění)]],4,0),"")))</f>
        <v>4</v>
      </c>
      <c r="K146" s="66" t="str">
        <f>IF(I146="","",IF(IFERROR(VLOOKUP(CONCATENATE($A146,"-",I$6),[1]!Data[[#All],[MASkod]:[JMPRO]],26,0),"")=0,"ANO",IFERROR(UPPER(LEFT(VLOOKUP(CONCATENATE($A146,"-",I$6),[1]!Data[[#All],[MASkod]:[JMPRO]],26,0),3)),"")))</f>
        <v>ANO</v>
      </c>
      <c r="L146" s="57" t="str">
        <f>IF(IF(IFERROR(VLOOKUP(CONCATENATE($A146,"-",L$6,"-1-0"),'[1]KTAdO CRR'!$A$4:$D$1000,4,0),"")="",IFERROR(VLOOKUP(CONCATENATE($A146,"-",L$6),[1]!Data[[#All],[MASkod]:[Stav KL (se zjištěním/ bez zjištění)]],11,0),""),"zahájeno")=0,"zahájheno",IF(IFERROR(VLOOKUP(CONCATENATE($A146,"-",L$6,"-1-0"),'[1]KTAdO CRR'!$A$4:$D$1000,4,0),"")="",IFERROR(VLOOKUP(CONCATENATE($A146,"-",L$6),[1]!Data[[#All],[MASkod]:[Stav KL (se zjištěním/ bez zjištění)]],11,0),""),"zahájeno"))</f>
        <v/>
      </c>
      <c r="M146" s="58" t="str">
        <f>IF(L146="zahájeno",IFERROR(VLOOKUP(CONCATENATE($A146,"-",L$6,"-1-0"),'[1]KTAdO CRR'!$A$4:$D$1000,4,0),""),IF(L146="","",IFERROR(VLOOKUP(CONCATENATE($A146,"-",L$6),[1]!Data[[#All],[MASkod]:[Stav KL (se zjištěním/ bez zjištění)]],4,0),"")))</f>
        <v/>
      </c>
      <c r="N146" s="66" t="str">
        <f>IF(L146="","",IF(IFERROR(VLOOKUP(CONCATENATE($A146,"-",L$6),[1]!Data[[#All],[MASkod]:[JMPRO]],26,0),"")=0,"ANO",IFERROR(UPPER(LEFT(VLOOKUP(CONCATENATE($A146,"-",L$6),[1]!Data[[#All],[MASkod]:[JMPRO]],26,0),3)),"")))</f>
        <v/>
      </c>
      <c r="O146" s="67" t="str">
        <f>IF(AND(I146="zásadní zjištění",K146="NE"),COUNTIFS('[1]AdO CRR'!D:D,'Stav administrace CLLD v IROP'!A146,'[1]AdO CRR'!A:A,'Stav administrace CLLD v IROP'!J146),IF(AND(L146="zásadní zjištění",N146="NE"),COUNTIFS('[1]AdO CRR'!D:D,'Stav administrace CLLD v IROP'!A146,'[1]AdO CRR'!A:A,'Stav administrace CLLD v IROP'!M146),""))</f>
        <v/>
      </c>
      <c r="P146" s="67" t="str">
        <f>IF(AND(I146="zásadní zjištění",K146="NE"),COUNTIFS('[1]AdO CRR'!D:D,'Stav administrace CLLD v IROP'!A146,'[1]AdO CRR'!A:A,'Stav administrace CLLD v IROP'!J146,'[1]AdO CRR'!Q:Q,"ANO"),IF(AND(L146="zásadní zjištění",N146="NE"),COUNTIFS('[1]AdO CRR'!D:D,'Stav administrace CLLD v IROP'!A146,'[1]AdO CRR'!A:A,'Stav administrace CLLD v IROP'!M146,'[1]AdO CRR'!Q:Q,"ANO"),""))</f>
        <v/>
      </c>
      <c r="Q146" s="71">
        <f>IF(COUNTIFS('[1]AdO CRR'!D:D,'Stav administrace CLLD v IROP'!A146)=0,"",COUNTIFS('[1]AdO CRR'!D:D,'Stav administrace CLLD v IROP'!A146))</f>
        <v>15</v>
      </c>
      <c r="R146" s="71">
        <f>IF(COUNTIFS('[1]AdO CRR'!D:D,'Stav administrace CLLD v IROP'!A146,'[1]AdO CRR'!Q:Q,"ANO")=0,"",COUNTIFS('[1]AdO CRR'!D:D,'Stav administrace CLLD v IROP'!A146,'[1]AdO CRR'!Q:Q,"ANO"))</f>
        <v>15</v>
      </c>
      <c r="S146" s="65">
        <f>IF(IFERROR(GETPIVOTDATA("Registrační číslo projektu",[1]KHspoj909s!$A$3,"strategie MAS",A146,"Kód a název stavu2","PP30+")+GETPIVOTDATA("Registrační číslo projektu",[1]KHspoj909s!$A$3,"strategie MAS",A146,"Kód a název stavu2","PP27+")+GETPIVOTDATA("Registrační číslo projektu",[1]KHspoj909s!$A$3,"strategie MAS",A146,"Kód a název stavu2","PP41+"),"")=0,"",IFERROR(GETPIVOTDATA("Registrační číslo projektu",[1]KHspoj909s!$A$3,"strategie MAS",A146,"Kód a název stavu2","PP30+")+GETPIVOTDATA("Registrační číslo projektu",[1]KHspoj909s!$A$3,"strategie MAS",A146,"Kód a název stavu2","PP27+")+GETPIVOTDATA("Registrační číslo projektu",[1]KHspoj909s!$A$3,"strategie MAS",A146,"Kód a název stavu2","PP41+"),""))</f>
        <v>12</v>
      </c>
      <c r="T146" s="65">
        <f>IF(IFERROR(GETPIVOTDATA("Registrační číslo projektu",[1]KHspoj909s!$A$3,"strategie MAS",A146,"Kód a název stavu2","PP30+")+GETPIVOTDATA("Registrační číslo projektu",[1]KHspoj909s!$A$3,"strategie MAS",A146,"Kód a název stavu2","PP41+"),"")=0,"",IFERROR(GETPIVOTDATA("Registrační číslo projektu",[1]KHspoj909s!$A$3,"strategie MAS",A146,"Kód a název stavu2","PP30+")+GETPIVOTDATA("Registrační číslo projektu",[1]KHspoj909s!$A$3,"strategie MAS",A146,"Kód a název stavu2","PP41+"),""))</f>
        <v>12</v>
      </c>
      <c r="U146" s="65">
        <f>IF(IFERROR(GETPIVOTDATA("Registrační číslo projektu",[1]KHspoj909s!$A$3,"strategie MAS",A146,"Kód a název stavu2","PP41+"),"")=0,"",IFERROR(GETPIVOTDATA("Registrační číslo projektu",[1]KHspoj909s!$A$3,"strategie MAS",A146,"Kód a název stavu2","PP41+"),""))</f>
        <v>3</v>
      </c>
      <c r="V146" s="68">
        <f>IFERROR(VLOOKUP(A146,[1]M975!$A$5:$B$184,2,0),0)/1000</f>
        <v>5655.5638200000003</v>
      </c>
    </row>
    <row r="147" spans="1:22" x14ac:dyDescent="0.25">
      <c r="A147" s="61" t="s">
        <v>326</v>
      </c>
      <c r="B147" s="62" t="s">
        <v>327</v>
      </c>
      <c r="C147" s="63" t="s">
        <v>74</v>
      </c>
      <c r="D147" s="64" t="s">
        <v>35</v>
      </c>
      <c r="E147" s="75" t="s">
        <v>35</v>
      </c>
      <c r="F147" s="73" t="s">
        <v>35</v>
      </c>
      <c r="G147" s="65">
        <f>IF(SUM(COUNTIFS([1]!HH902HH[číslo IN],'Stav administrace CLLD v IROP'!A147,[1]!HH902HH[[Kód stavu výzvy ]],{"S42";"S5";"S6";"S7";"S8";"S9"}))=0,"",SUM(COUNTIFS([1]!HH902HH[číslo IN],'Stav administrace CLLD v IROP'!A147,[1]!HH902HH[[Kód stavu výzvy ]],{"S42";"S5";"S6";"S7";"S8";"S9"})))</f>
        <v>6</v>
      </c>
      <c r="H147" s="65">
        <f>IF(SUM(COUNTIFS([1]!HH902HH[číslo IN],'Stav administrace CLLD v IROP'!A147,[1]!HH902HH[[Kód stavu výzvy ]],{"S8";"S9"}))=0,"",SUM(COUNTIFS([1]!HH902HH[číslo IN],'Stav administrace CLLD v IROP'!A147,[1]!HH902HH[[Kód stavu výzvy ]],{"S8";"S9"})))</f>
        <v>6</v>
      </c>
      <c r="I147" s="57" t="str">
        <f>IF(IF(IFERROR(VLOOKUP(CONCATENATE($A147,"-",I$6,"-1-0"),'[1]KTAdO CRR'!$A$4:$D$1000,4,0),"")="",IFERROR(VLOOKUP(CONCATENATE($A147,"-",I$6),[1]!Data[[#All],[MASkod]:[Stav KL (se zjištěním/ bez zjištění)]],11,0),""),"zahájeno")=0,"",IF(IFERROR(VLOOKUP(CONCATENATE($A147,"-",I$6,"-1-0"),'[1]KTAdO CRR'!$A$4:$D$1000,4,0),"")="",IFERROR(VLOOKUP(CONCATENATE($A147,"-",I$6),[1]!Data[[#All],[MASkod]:[Stav KL (se zjištěním/ bez zjištění)]],11,0),""),"zahájeno"))</f>
        <v/>
      </c>
      <c r="J147" s="58" t="str">
        <f>IF(I147="zahájeno",IFERROR(VLOOKUP(CONCATENATE($A147,"-",I$6,"-1-0"),'[1]KTAdO CRR'!$A$4:$D$1000,4,0),""),IF(I147="","",IFERROR(VLOOKUP(CONCATENATE($A147,"-",I$6),[1]!Data[[#All],[MASkod]:[Stav KL (se zjištěním/ bez zjištění)]],4,0),"")))</f>
        <v/>
      </c>
      <c r="K147" s="66" t="str">
        <f>IF(I147="","",IF(IFERROR(VLOOKUP(CONCATENATE($A147,"-",I$6),[1]!Data[[#All],[MASkod]:[JMPRO]],26,0),"")=0,"ANO",IFERROR(UPPER(LEFT(VLOOKUP(CONCATENATE($A147,"-",I$6),[1]!Data[[#All],[MASkod]:[JMPRO]],26,0),3)),"")))</f>
        <v/>
      </c>
      <c r="L147" s="57" t="str">
        <f>IF(IF(IFERROR(VLOOKUP(CONCATENATE($A147,"-",L$6,"-1-0"),'[1]KTAdO CRR'!$A$4:$D$1000,4,0),"")="",IFERROR(VLOOKUP(CONCATENATE($A147,"-",L$6),[1]!Data[[#All],[MASkod]:[Stav KL (se zjištěním/ bez zjištění)]],11,0),""),"zahájeno")=0,"zahájheno",IF(IFERROR(VLOOKUP(CONCATENATE($A147,"-",L$6,"-1-0"),'[1]KTAdO CRR'!$A$4:$D$1000,4,0),"")="",IFERROR(VLOOKUP(CONCATENATE($A147,"-",L$6),[1]!Data[[#All],[MASkod]:[Stav KL (se zjištěním/ bez zjištění)]],11,0),""),"zahájeno"))</f>
        <v/>
      </c>
      <c r="M147" s="58" t="str">
        <f>IF(L147="zahájeno",IFERROR(VLOOKUP(CONCATENATE($A147,"-",L$6,"-1-0"),'[1]KTAdO CRR'!$A$4:$D$1000,4,0),""),IF(L147="","",IFERROR(VLOOKUP(CONCATENATE($A147,"-",L$6),[1]!Data[[#All],[MASkod]:[Stav KL (se zjištěním/ bez zjištění)]],4,0),"")))</f>
        <v/>
      </c>
      <c r="N147" s="66" t="str">
        <f>IF(L147="","",IF(IFERROR(VLOOKUP(CONCATENATE($A147,"-",L$6),[1]!Data[[#All],[MASkod]:[JMPRO]],26,0),"")=0,"ANO",IFERROR(UPPER(LEFT(VLOOKUP(CONCATENATE($A147,"-",L$6),[1]!Data[[#All],[MASkod]:[JMPRO]],26,0),3)),"")))</f>
        <v/>
      </c>
      <c r="O147" s="67" t="str">
        <f>IF(AND(I147="zásadní zjištění",K147="NE"),COUNTIFS('[1]AdO CRR'!D:D,'Stav administrace CLLD v IROP'!A147,'[1]AdO CRR'!A:A,'Stav administrace CLLD v IROP'!J147),IF(AND(L147="zásadní zjištění",N147="NE"),COUNTIFS('[1]AdO CRR'!D:D,'Stav administrace CLLD v IROP'!A147,'[1]AdO CRR'!A:A,'Stav administrace CLLD v IROP'!M147),""))</f>
        <v/>
      </c>
      <c r="P147" s="67" t="str">
        <f>IF(AND(I147="zásadní zjištění",K147="NE"),COUNTIFS('[1]AdO CRR'!D:D,'Stav administrace CLLD v IROP'!A147,'[1]AdO CRR'!A:A,'Stav administrace CLLD v IROP'!J147,'[1]AdO CRR'!Q:Q,"ANO"),IF(AND(L147="zásadní zjištění",N147="NE"),COUNTIFS('[1]AdO CRR'!D:D,'Stav administrace CLLD v IROP'!A147,'[1]AdO CRR'!A:A,'Stav administrace CLLD v IROP'!M147,'[1]AdO CRR'!Q:Q,"ANO"),""))</f>
        <v/>
      </c>
      <c r="Q147" s="71" t="str">
        <f>IF(COUNTIFS('[1]AdO CRR'!D:D,'Stav administrace CLLD v IROP'!A147)=0,"",COUNTIFS('[1]AdO CRR'!D:D,'Stav administrace CLLD v IROP'!A147))</f>
        <v/>
      </c>
      <c r="R147" s="71" t="str">
        <f>IF(COUNTIFS('[1]AdO CRR'!D:D,'Stav administrace CLLD v IROP'!A147,'[1]AdO CRR'!Q:Q,"ANO")=0,"",COUNTIFS('[1]AdO CRR'!D:D,'Stav administrace CLLD v IROP'!A147,'[1]AdO CRR'!Q:Q,"ANO"))</f>
        <v/>
      </c>
      <c r="S147" s="65" t="str">
        <f>IF(IFERROR(GETPIVOTDATA("Registrační číslo projektu",[1]KHspoj909s!$A$3,"strategie MAS",A147,"Kód a název stavu2","PP30+")+GETPIVOTDATA("Registrační číslo projektu",[1]KHspoj909s!$A$3,"strategie MAS",A147,"Kód a název stavu2","PP27+")+GETPIVOTDATA("Registrační číslo projektu",[1]KHspoj909s!$A$3,"strategie MAS",A147,"Kód a název stavu2","PP41+"),"")=0,"",IFERROR(GETPIVOTDATA("Registrační číslo projektu",[1]KHspoj909s!$A$3,"strategie MAS",A147,"Kód a název stavu2","PP30+")+GETPIVOTDATA("Registrační číslo projektu",[1]KHspoj909s!$A$3,"strategie MAS",A147,"Kód a název stavu2","PP27+")+GETPIVOTDATA("Registrační číslo projektu",[1]KHspoj909s!$A$3,"strategie MAS",A147,"Kód a název stavu2","PP41+"),""))</f>
        <v/>
      </c>
      <c r="T147" s="65" t="str">
        <f>IF(IFERROR(GETPIVOTDATA("Registrační číslo projektu",[1]KHspoj909s!$A$3,"strategie MAS",A147,"Kód a název stavu2","PP30+")+GETPIVOTDATA("Registrační číslo projektu",[1]KHspoj909s!$A$3,"strategie MAS",A147,"Kód a název stavu2","PP41+"),"")=0,"",IFERROR(GETPIVOTDATA("Registrační číslo projektu",[1]KHspoj909s!$A$3,"strategie MAS",A147,"Kód a název stavu2","PP30+")+GETPIVOTDATA("Registrační číslo projektu",[1]KHspoj909s!$A$3,"strategie MAS",A147,"Kód a název stavu2","PP41+"),""))</f>
        <v/>
      </c>
      <c r="U147" s="65" t="str">
        <f>IF(IFERROR(GETPIVOTDATA("Registrační číslo projektu",[1]KHspoj909s!$A$3,"strategie MAS",A147,"Kód a název stavu2","PP41+"),"")=0,"",IFERROR(GETPIVOTDATA("Registrační číslo projektu",[1]KHspoj909s!$A$3,"strategie MAS",A147,"Kód a název stavu2","PP41+"),""))</f>
        <v/>
      </c>
      <c r="V147" s="68">
        <f>IFERROR(VLOOKUP(A147,[1]M975!$A$5:$B$184,2,0),0)/1000</f>
        <v>0</v>
      </c>
    </row>
    <row r="148" spans="1:22" x14ac:dyDescent="0.25">
      <c r="A148" s="61" t="s">
        <v>328</v>
      </c>
      <c r="B148" s="62" t="s">
        <v>329</v>
      </c>
      <c r="C148" s="63" t="s">
        <v>74</v>
      </c>
      <c r="D148" s="64" t="s">
        <v>35</v>
      </c>
      <c r="E148" s="75" t="s">
        <v>35</v>
      </c>
      <c r="F148" s="73" t="s">
        <v>35</v>
      </c>
      <c r="G148" s="65">
        <f>IF(SUM(COUNTIFS([1]!HH902HH[číslo IN],'Stav administrace CLLD v IROP'!A148,[1]!HH902HH[[Kód stavu výzvy ]],{"S42";"S5";"S6";"S7";"S8";"S9"}))=0,"",SUM(COUNTIFS([1]!HH902HH[číslo IN],'Stav administrace CLLD v IROP'!A148,[1]!HH902HH[[Kód stavu výzvy ]],{"S42";"S5";"S6";"S7";"S8";"S9"})))</f>
        <v>6</v>
      </c>
      <c r="H148" s="65">
        <f>IF(SUM(COUNTIFS([1]!HH902HH[číslo IN],'Stav administrace CLLD v IROP'!A148,[1]!HH902HH[[Kód stavu výzvy ]],{"S8";"S9"}))=0,"",SUM(COUNTIFS([1]!HH902HH[číslo IN],'Stav administrace CLLD v IROP'!A148,[1]!HH902HH[[Kód stavu výzvy ]],{"S8";"S9"})))</f>
        <v>4</v>
      </c>
      <c r="I148" s="57" t="str">
        <f>IF(IF(IFERROR(VLOOKUP(CONCATENATE($A148,"-",I$6,"-1-0"),'[1]KTAdO CRR'!$A$4:$D$1000,4,0),"")="",IFERROR(VLOOKUP(CONCATENATE($A148,"-",I$6),[1]!Data[[#All],[MASkod]:[Stav KL (se zjištěním/ bez zjištění)]],11,0),""),"zahájeno")=0,"",IF(IFERROR(VLOOKUP(CONCATENATE($A148,"-",I$6,"-1-0"),'[1]KTAdO CRR'!$A$4:$D$1000,4,0),"")="",IFERROR(VLOOKUP(CONCATENATE($A148,"-",I$6),[1]!Data[[#All],[MASkod]:[Stav KL (se zjištěním/ bez zjištění)]],11,0),""),"zahájeno"))</f>
        <v>se zjištěním</v>
      </c>
      <c r="J148" s="58">
        <f>IF(I148="zahájeno",IFERROR(VLOOKUP(CONCATENATE($A148,"-",I$6,"-1-0"),'[1]KTAdO CRR'!$A$4:$D$1000,4,0),""),IF(I148="","",IFERROR(VLOOKUP(CONCATENATE($A148,"-",I$6),[1]!Data[[#All],[MASkod]:[Stav KL (se zjištěním/ bez zjištění)]],4,0),"")))</f>
        <v>5</v>
      </c>
      <c r="K148" s="66" t="str">
        <f>IF(I148="","",IF(IFERROR(VLOOKUP(CONCATENATE($A148,"-",I$6),[1]!Data[[#All],[MASkod]:[JMPRO]],26,0),"")=0,"ANO",IFERROR(UPPER(LEFT(VLOOKUP(CONCATENATE($A148,"-",I$6),[1]!Data[[#All],[MASkod]:[JMPRO]],26,0),3)),"")))</f>
        <v>ANO</v>
      </c>
      <c r="L148" s="57" t="str">
        <f>IF(IF(IFERROR(VLOOKUP(CONCATENATE($A148,"-",L$6,"-1-0"),'[1]KTAdO CRR'!$A$4:$D$1000,4,0),"")="",IFERROR(VLOOKUP(CONCATENATE($A148,"-",L$6),[1]!Data[[#All],[MASkod]:[Stav KL (se zjištěním/ bez zjištění)]],11,0),""),"zahájeno")=0,"zahájheno",IF(IFERROR(VLOOKUP(CONCATENATE($A148,"-",L$6,"-1-0"),'[1]KTAdO CRR'!$A$4:$D$1000,4,0),"")="",IFERROR(VLOOKUP(CONCATENATE($A148,"-",L$6),[1]!Data[[#All],[MASkod]:[Stav KL (se zjištěním/ bez zjištění)]],11,0),""),"zahájeno"))</f>
        <v/>
      </c>
      <c r="M148" s="58" t="str">
        <f>IF(L148="zahájeno",IFERROR(VLOOKUP(CONCATENATE($A148,"-",L$6,"-1-0"),'[1]KTAdO CRR'!$A$4:$D$1000,4,0),""),IF(L148="","",IFERROR(VLOOKUP(CONCATENATE($A148,"-",L$6),[1]!Data[[#All],[MASkod]:[Stav KL (se zjištěním/ bez zjištění)]],4,0),"")))</f>
        <v/>
      </c>
      <c r="N148" s="66" t="str">
        <f>IF(L148="","",IF(IFERROR(VLOOKUP(CONCATENATE($A148,"-",L$6),[1]!Data[[#All],[MASkod]:[JMPRO]],26,0),"")=0,"ANO",IFERROR(UPPER(LEFT(VLOOKUP(CONCATENATE($A148,"-",L$6),[1]!Data[[#All],[MASkod]:[JMPRO]],26,0),3)),"")))</f>
        <v/>
      </c>
      <c r="O148" s="67" t="str">
        <f>IF(AND(I148="zásadní zjištění",K148="NE"),COUNTIFS('[1]AdO CRR'!D:D,'Stav administrace CLLD v IROP'!A148,'[1]AdO CRR'!A:A,'Stav administrace CLLD v IROP'!J148),IF(AND(L148="zásadní zjištění",N148="NE"),COUNTIFS('[1]AdO CRR'!D:D,'Stav administrace CLLD v IROP'!A148,'[1]AdO CRR'!A:A,'Stav administrace CLLD v IROP'!M148),""))</f>
        <v/>
      </c>
      <c r="P148" s="67" t="str">
        <f>IF(AND(I148="zásadní zjištění",K148="NE"),COUNTIFS('[1]AdO CRR'!D:D,'Stav administrace CLLD v IROP'!A148,'[1]AdO CRR'!A:A,'Stav administrace CLLD v IROP'!J148,'[1]AdO CRR'!Q:Q,"ANO"),IF(AND(L148="zásadní zjištění",N148="NE"),COUNTIFS('[1]AdO CRR'!D:D,'Stav administrace CLLD v IROP'!A148,'[1]AdO CRR'!A:A,'Stav administrace CLLD v IROP'!M148,'[1]AdO CRR'!Q:Q,"ANO"),""))</f>
        <v/>
      </c>
      <c r="Q148" s="71">
        <f>IF(COUNTIFS('[1]AdO CRR'!D:D,'Stav administrace CLLD v IROP'!A148)=0,"",COUNTIFS('[1]AdO CRR'!D:D,'Stav administrace CLLD v IROP'!A148))</f>
        <v>2</v>
      </c>
      <c r="R148" s="71">
        <f>IF(COUNTIFS('[1]AdO CRR'!D:D,'Stav administrace CLLD v IROP'!A148,'[1]AdO CRR'!Q:Q,"ANO")=0,"",COUNTIFS('[1]AdO CRR'!D:D,'Stav administrace CLLD v IROP'!A148,'[1]AdO CRR'!Q:Q,"ANO"))</f>
        <v>1</v>
      </c>
      <c r="S148" s="65">
        <f>IF(IFERROR(GETPIVOTDATA("Registrační číslo projektu",[1]KHspoj909s!$A$3,"strategie MAS",A148,"Kód a název stavu2","PP30+")+GETPIVOTDATA("Registrační číslo projektu",[1]KHspoj909s!$A$3,"strategie MAS",A148,"Kód a název stavu2","PP27+")+GETPIVOTDATA("Registrační číslo projektu",[1]KHspoj909s!$A$3,"strategie MAS",A148,"Kód a název stavu2","PP41+"),"")=0,"",IFERROR(GETPIVOTDATA("Registrační číslo projektu",[1]KHspoj909s!$A$3,"strategie MAS",A148,"Kód a název stavu2","PP30+")+GETPIVOTDATA("Registrační číslo projektu",[1]KHspoj909s!$A$3,"strategie MAS",A148,"Kód a název stavu2","PP27+")+GETPIVOTDATA("Registrační číslo projektu",[1]KHspoj909s!$A$3,"strategie MAS",A148,"Kód a název stavu2","PP41+"),""))</f>
        <v>1</v>
      </c>
      <c r="T148" s="65" t="str">
        <f>IF(IFERROR(GETPIVOTDATA("Registrační číslo projektu",[1]KHspoj909s!$A$3,"strategie MAS",A148,"Kód a název stavu2","PP30+")+GETPIVOTDATA("Registrační číslo projektu",[1]KHspoj909s!$A$3,"strategie MAS",A148,"Kód a název stavu2","PP41+"),"")=0,"",IFERROR(GETPIVOTDATA("Registrační číslo projektu",[1]KHspoj909s!$A$3,"strategie MAS",A148,"Kód a název stavu2","PP30+")+GETPIVOTDATA("Registrační číslo projektu",[1]KHspoj909s!$A$3,"strategie MAS",A148,"Kód a název stavu2","PP41+"),""))</f>
        <v/>
      </c>
      <c r="U148" s="65" t="str">
        <f>IF(IFERROR(GETPIVOTDATA("Registrační číslo projektu",[1]KHspoj909s!$A$3,"strategie MAS",A148,"Kód a název stavu2","PP41+"),"")=0,"",IFERROR(GETPIVOTDATA("Registrační číslo projektu",[1]KHspoj909s!$A$3,"strategie MAS",A148,"Kód a název stavu2","PP41+"),""))</f>
        <v/>
      </c>
      <c r="V148" s="68">
        <f>IFERROR(VLOOKUP(A148,[1]M975!$A$5:$B$184,2,0),0)/1000</f>
        <v>0</v>
      </c>
    </row>
    <row r="149" spans="1:22" x14ac:dyDescent="0.25">
      <c r="A149" s="61" t="s">
        <v>330</v>
      </c>
      <c r="B149" s="62" t="s">
        <v>331</v>
      </c>
      <c r="C149" s="63" t="s">
        <v>40</v>
      </c>
      <c r="D149" s="64" t="s">
        <v>35</v>
      </c>
      <c r="E149" s="75" t="s">
        <v>35</v>
      </c>
      <c r="F149" s="73" t="s">
        <v>35</v>
      </c>
      <c r="G149" s="65">
        <f>IF(SUM(COUNTIFS([1]!HH902HH[číslo IN],'Stav administrace CLLD v IROP'!A149,[1]!HH902HH[[Kód stavu výzvy ]],{"S42";"S5";"S6";"S7";"S8";"S9"}))=0,"",SUM(COUNTIFS([1]!HH902HH[číslo IN],'Stav administrace CLLD v IROP'!A149,[1]!HH902HH[[Kód stavu výzvy ]],{"S42";"S5";"S6";"S7";"S8";"S9"})))</f>
        <v>7</v>
      </c>
      <c r="H149" s="65">
        <f>IF(SUM(COUNTIFS([1]!HH902HH[číslo IN],'Stav administrace CLLD v IROP'!A149,[1]!HH902HH[[Kód stavu výzvy ]],{"S8";"S9"}))=0,"",SUM(COUNTIFS([1]!HH902HH[číslo IN],'Stav administrace CLLD v IROP'!A149,[1]!HH902HH[[Kód stavu výzvy ]],{"S8";"S9"})))</f>
        <v>6</v>
      </c>
      <c r="I149" s="57" t="str">
        <f>IF(IF(IFERROR(VLOOKUP(CONCATENATE($A149,"-",I$6,"-1-0"),'[1]KTAdO CRR'!$A$4:$D$1000,4,0),"")="",IFERROR(VLOOKUP(CONCATENATE($A149,"-",I$6),[1]!Data[[#All],[MASkod]:[Stav KL (se zjištěním/ bez zjištění)]],11,0),""),"zahájeno")=0,"",IF(IFERROR(VLOOKUP(CONCATENATE($A149,"-",I$6,"-1-0"),'[1]KTAdO CRR'!$A$4:$D$1000,4,0),"")="",IFERROR(VLOOKUP(CONCATENATE($A149,"-",I$6),[1]!Data[[#All],[MASkod]:[Stav KL (se zjištěním/ bez zjištění)]],11,0),""),"zahájeno"))</f>
        <v>zásadní zjištění</v>
      </c>
      <c r="J149" s="58">
        <f>IF(I149="zahájeno",IFERROR(VLOOKUP(CONCATENATE($A149,"-",I$6,"-1-0"),'[1]KTAdO CRR'!$A$4:$D$1000,4,0),""),IF(I149="","",IFERROR(VLOOKUP(CONCATENATE($A149,"-",I$6),[1]!Data[[#All],[MASkod]:[Stav KL (se zjištěním/ bez zjištění)]],4,0),"")))</f>
        <v>1</v>
      </c>
      <c r="K149" s="66" t="str">
        <f>IF(I149="","",IF(IFERROR(VLOOKUP(CONCATENATE($A149,"-",I$6),[1]!Data[[#All],[MASkod]:[JMPRO]],26,0),"")=0,"ANO",IFERROR(UPPER(LEFT(VLOOKUP(CONCATENATE($A149,"-",I$6),[1]!Data[[#All],[MASkod]:[JMPRO]],26,0),3)),"")))</f>
        <v>ANO</v>
      </c>
      <c r="L149" s="57" t="str">
        <f>IF(IF(IFERROR(VLOOKUP(CONCATENATE($A149,"-",L$6,"-1-0"),'[1]KTAdO CRR'!$A$4:$D$1000,4,0),"")="",IFERROR(VLOOKUP(CONCATENATE($A149,"-",L$6),[1]!Data[[#All],[MASkod]:[Stav KL (se zjištěním/ bez zjištění)]],11,0),""),"zahájeno")=0,"zahájheno",IF(IFERROR(VLOOKUP(CONCATENATE($A149,"-",L$6,"-1-0"),'[1]KTAdO CRR'!$A$4:$D$1000,4,0),"")="",IFERROR(VLOOKUP(CONCATENATE($A149,"-",L$6),[1]!Data[[#All],[MASkod]:[Stav KL (se zjištěním/ bez zjištění)]],11,0),""),"zahájeno"))</f>
        <v/>
      </c>
      <c r="M149" s="58" t="str">
        <f>IF(L149="zahájeno",IFERROR(VLOOKUP(CONCATENATE($A149,"-",L$6,"-1-0"),'[1]KTAdO CRR'!$A$4:$D$1000,4,0),""),IF(L149="","",IFERROR(VLOOKUP(CONCATENATE($A149,"-",L$6),[1]!Data[[#All],[MASkod]:[Stav KL (se zjištěním/ bez zjištění)]],4,0),"")))</f>
        <v/>
      </c>
      <c r="N149" s="66" t="str">
        <f>IF(L149="","",IF(IFERROR(VLOOKUP(CONCATENATE($A149,"-",L$6),[1]!Data[[#All],[MASkod]:[JMPRO]],26,0),"")=0,"ANO",IFERROR(UPPER(LEFT(VLOOKUP(CONCATENATE($A149,"-",L$6),[1]!Data[[#All],[MASkod]:[JMPRO]],26,0),3)),"")))</f>
        <v/>
      </c>
      <c r="O149" s="67" t="str">
        <f>IF(AND(I149="zásadní zjištění",K149="NE"),COUNTIFS('[1]AdO CRR'!D:D,'Stav administrace CLLD v IROP'!A149,'[1]AdO CRR'!A:A,'Stav administrace CLLD v IROP'!J149),IF(AND(L149="zásadní zjištění",N149="NE"),COUNTIFS('[1]AdO CRR'!D:D,'Stav administrace CLLD v IROP'!A149,'[1]AdO CRR'!A:A,'Stav administrace CLLD v IROP'!M149),""))</f>
        <v/>
      </c>
      <c r="P149" s="67" t="str">
        <f>IF(AND(I149="zásadní zjištění",K149="NE"),COUNTIFS('[1]AdO CRR'!D:D,'Stav administrace CLLD v IROP'!A149,'[1]AdO CRR'!A:A,'Stav administrace CLLD v IROP'!J149,'[1]AdO CRR'!Q:Q,"ANO"),IF(AND(L149="zásadní zjištění",N149="NE"),COUNTIFS('[1]AdO CRR'!D:D,'Stav administrace CLLD v IROP'!A149,'[1]AdO CRR'!A:A,'Stav administrace CLLD v IROP'!M149,'[1]AdO CRR'!Q:Q,"ANO"),""))</f>
        <v/>
      </c>
      <c r="Q149" s="71">
        <f>IF(COUNTIFS('[1]AdO CRR'!D:D,'Stav administrace CLLD v IROP'!A149)=0,"",COUNTIFS('[1]AdO CRR'!D:D,'Stav administrace CLLD v IROP'!A149))</f>
        <v>9</v>
      </c>
      <c r="R149" s="71">
        <f>IF(COUNTIFS('[1]AdO CRR'!D:D,'Stav administrace CLLD v IROP'!A149,'[1]AdO CRR'!Q:Q,"ANO")=0,"",COUNTIFS('[1]AdO CRR'!D:D,'Stav administrace CLLD v IROP'!A149,'[1]AdO CRR'!Q:Q,"ANO"))</f>
        <v>7</v>
      </c>
      <c r="S149" s="65">
        <f>IF(IFERROR(GETPIVOTDATA("Registrační číslo projektu",[1]KHspoj909s!$A$3,"strategie MAS",A149,"Kód a název stavu2","PP30+")+GETPIVOTDATA("Registrační číslo projektu",[1]KHspoj909s!$A$3,"strategie MAS",A149,"Kód a název stavu2","PP27+")+GETPIVOTDATA("Registrační číslo projektu",[1]KHspoj909s!$A$3,"strategie MAS",A149,"Kód a název stavu2","PP41+"),"")=0,"",IFERROR(GETPIVOTDATA("Registrační číslo projektu",[1]KHspoj909s!$A$3,"strategie MAS",A149,"Kód a název stavu2","PP30+")+GETPIVOTDATA("Registrační číslo projektu",[1]KHspoj909s!$A$3,"strategie MAS",A149,"Kód a název stavu2","PP27+")+GETPIVOTDATA("Registrační číslo projektu",[1]KHspoj909s!$A$3,"strategie MAS",A149,"Kód a název stavu2","PP41+"),""))</f>
        <v>7</v>
      </c>
      <c r="T149" s="65">
        <f>IF(IFERROR(GETPIVOTDATA("Registrační číslo projektu",[1]KHspoj909s!$A$3,"strategie MAS",A149,"Kód a název stavu2","PP30+")+GETPIVOTDATA("Registrační číslo projektu",[1]KHspoj909s!$A$3,"strategie MAS",A149,"Kód a název stavu2","PP41+"),"")=0,"",IFERROR(GETPIVOTDATA("Registrační číslo projektu",[1]KHspoj909s!$A$3,"strategie MAS",A149,"Kód a název stavu2","PP30+")+GETPIVOTDATA("Registrační číslo projektu",[1]KHspoj909s!$A$3,"strategie MAS",A149,"Kód a název stavu2","PP41+"),""))</f>
        <v>5</v>
      </c>
      <c r="U149" s="65" t="str">
        <f>IF(IFERROR(GETPIVOTDATA("Registrační číslo projektu",[1]KHspoj909s!$A$3,"strategie MAS",A149,"Kód a název stavu2","PP41+"),"")=0,"",IFERROR(GETPIVOTDATA("Registrační číslo projektu",[1]KHspoj909s!$A$3,"strategie MAS",A149,"Kód a název stavu2","PP41+"),""))</f>
        <v/>
      </c>
      <c r="V149" s="68">
        <f>IFERROR(VLOOKUP(A149,[1]M975!$A$5:$B$184,2,0),0)/1000</f>
        <v>0</v>
      </c>
    </row>
    <row r="150" spans="1:22" x14ac:dyDescent="0.25">
      <c r="A150" s="61" t="s">
        <v>332</v>
      </c>
      <c r="B150" s="62" t="s">
        <v>333</v>
      </c>
      <c r="C150" s="63" t="s">
        <v>40</v>
      </c>
      <c r="D150" s="64" t="s">
        <v>35</v>
      </c>
      <c r="E150" s="75" t="s">
        <v>35</v>
      </c>
      <c r="F150" s="73" t="s">
        <v>35</v>
      </c>
      <c r="G150" s="65">
        <f>IF(SUM(COUNTIFS([1]!HH902HH[číslo IN],'Stav administrace CLLD v IROP'!A150,[1]!HH902HH[[Kód stavu výzvy ]],{"S42";"S5";"S6";"S7";"S8";"S9"}))=0,"",SUM(COUNTIFS([1]!HH902HH[číslo IN],'Stav administrace CLLD v IROP'!A150,[1]!HH902HH[[Kód stavu výzvy ]],{"S42";"S5";"S6";"S7";"S8";"S9"})))</f>
        <v>6</v>
      </c>
      <c r="H150" s="65">
        <f>IF(SUM(COUNTIFS([1]!HH902HH[číslo IN],'Stav administrace CLLD v IROP'!A150,[1]!HH902HH[[Kód stavu výzvy ]],{"S8";"S9"}))=0,"",SUM(COUNTIFS([1]!HH902HH[číslo IN],'Stav administrace CLLD v IROP'!A150,[1]!HH902HH[[Kód stavu výzvy ]],{"S8";"S9"})))</f>
        <v>4</v>
      </c>
      <c r="I150" s="57" t="str">
        <f>IF(IF(IFERROR(VLOOKUP(CONCATENATE($A150,"-",I$6,"-1-0"),'[1]KTAdO CRR'!$A$4:$D$1000,4,0),"")="",IFERROR(VLOOKUP(CONCATENATE($A150,"-",I$6),[1]!Data[[#All],[MASkod]:[Stav KL (se zjištěním/ bez zjištění)]],11,0),""),"zahájeno")=0,"",IF(IFERROR(VLOOKUP(CONCATENATE($A150,"-",I$6,"-1-0"),'[1]KTAdO CRR'!$A$4:$D$1000,4,0),"")="",IFERROR(VLOOKUP(CONCATENATE($A150,"-",I$6),[1]!Data[[#All],[MASkod]:[Stav KL (se zjištěním/ bez zjištění)]],11,0),""),"zahájeno"))</f>
        <v>se zjištěním</v>
      </c>
      <c r="J150" s="58">
        <f>IF(I150="zahájeno",IFERROR(VLOOKUP(CONCATENATE($A150,"-",I$6,"-1-0"),'[1]KTAdO CRR'!$A$4:$D$1000,4,0),""),IF(I150="","",IFERROR(VLOOKUP(CONCATENATE($A150,"-",I$6),[1]!Data[[#All],[MASkod]:[Stav KL (se zjištěním/ bez zjištění)]],4,0),"")))</f>
        <v>1</v>
      </c>
      <c r="K150" s="66" t="str">
        <f>IF(I150="","",IF(IFERROR(VLOOKUP(CONCATENATE($A150,"-",I$6),[1]!Data[[#All],[MASkod]:[JMPRO]],26,0),"")=0,"ANO",IFERROR(UPPER(LEFT(VLOOKUP(CONCATENATE($A150,"-",I$6),[1]!Data[[#All],[MASkod]:[JMPRO]],26,0),3)),"")))</f>
        <v>ANO</v>
      </c>
      <c r="L150" s="57" t="str">
        <f>IF(IF(IFERROR(VLOOKUP(CONCATENATE($A150,"-",L$6,"-1-0"),'[1]KTAdO CRR'!$A$4:$D$1000,4,0),"")="",IFERROR(VLOOKUP(CONCATENATE($A150,"-",L$6),[1]!Data[[#All],[MASkod]:[Stav KL (se zjištěním/ bez zjištění)]],11,0),""),"zahájeno")=0,"zahájheno",IF(IFERROR(VLOOKUP(CONCATENATE($A150,"-",L$6,"-1-0"),'[1]KTAdO CRR'!$A$4:$D$1000,4,0),"")="",IFERROR(VLOOKUP(CONCATENATE($A150,"-",L$6),[1]!Data[[#All],[MASkod]:[Stav KL (se zjištěním/ bez zjištění)]],11,0),""),"zahájeno"))</f>
        <v/>
      </c>
      <c r="M150" s="58" t="str">
        <f>IF(L150="zahájeno",IFERROR(VLOOKUP(CONCATENATE($A150,"-",L$6,"-1-0"),'[1]KTAdO CRR'!$A$4:$D$1000,4,0),""),IF(L150="","",IFERROR(VLOOKUP(CONCATENATE($A150,"-",L$6),[1]!Data[[#All],[MASkod]:[Stav KL (se zjištěním/ bez zjištění)]],4,0),"")))</f>
        <v/>
      </c>
      <c r="N150" s="66" t="str">
        <f>IF(L150="","",IF(IFERROR(VLOOKUP(CONCATENATE($A150,"-",L$6),[1]!Data[[#All],[MASkod]:[JMPRO]],26,0),"")=0,"ANO",IFERROR(UPPER(LEFT(VLOOKUP(CONCATENATE($A150,"-",L$6),[1]!Data[[#All],[MASkod]:[JMPRO]],26,0),3)),"")))</f>
        <v/>
      </c>
      <c r="O150" s="67" t="str">
        <f>IF(AND(I150="zásadní zjištění",K150="NE"),COUNTIFS('[1]AdO CRR'!D:D,'Stav administrace CLLD v IROP'!A150,'[1]AdO CRR'!A:A,'Stav administrace CLLD v IROP'!J150),IF(AND(L150="zásadní zjištění",N150="NE"),COUNTIFS('[1]AdO CRR'!D:D,'Stav administrace CLLD v IROP'!A150,'[1]AdO CRR'!A:A,'Stav administrace CLLD v IROP'!M150),""))</f>
        <v/>
      </c>
      <c r="P150" s="67" t="str">
        <f>IF(AND(I150="zásadní zjištění",K150="NE"),COUNTIFS('[1]AdO CRR'!D:D,'Stav administrace CLLD v IROP'!A150,'[1]AdO CRR'!A:A,'Stav administrace CLLD v IROP'!J150,'[1]AdO CRR'!Q:Q,"ANO"),IF(AND(L150="zásadní zjištění",N150="NE"),COUNTIFS('[1]AdO CRR'!D:D,'Stav administrace CLLD v IROP'!A150,'[1]AdO CRR'!A:A,'Stav administrace CLLD v IROP'!M150,'[1]AdO CRR'!Q:Q,"ANO"),""))</f>
        <v/>
      </c>
      <c r="Q150" s="71">
        <f>IF(COUNTIFS('[1]AdO CRR'!D:D,'Stav administrace CLLD v IROP'!A150)=0,"",COUNTIFS('[1]AdO CRR'!D:D,'Stav administrace CLLD v IROP'!A150))</f>
        <v>15</v>
      </c>
      <c r="R150" s="71">
        <f>IF(COUNTIFS('[1]AdO CRR'!D:D,'Stav administrace CLLD v IROP'!A150,'[1]AdO CRR'!Q:Q,"ANO")=0,"",COUNTIFS('[1]AdO CRR'!D:D,'Stav administrace CLLD v IROP'!A150,'[1]AdO CRR'!Q:Q,"ANO"))</f>
        <v>8</v>
      </c>
      <c r="S150" s="65">
        <f>IF(IFERROR(GETPIVOTDATA("Registrační číslo projektu",[1]KHspoj909s!$A$3,"strategie MAS",A150,"Kód a název stavu2","PP30+")+GETPIVOTDATA("Registrační číslo projektu",[1]KHspoj909s!$A$3,"strategie MAS",A150,"Kód a název stavu2","PP27+")+GETPIVOTDATA("Registrační číslo projektu",[1]KHspoj909s!$A$3,"strategie MAS",A150,"Kód a název stavu2","PP41+"),"")=0,"",IFERROR(GETPIVOTDATA("Registrační číslo projektu",[1]KHspoj909s!$A$3,"strategie MAS",A150,"Kód a název stavu2","PP30+")+GETPIVOTDATA("Registrační číslo projektu",[1]KHspoj909s!$A$3,"strategie MAS",A150,"Kód a název stavu2","PP27+")+GETPIVOTDATA("Registrační číslo projektu",[1]KHspoj909s!$A$3,"strategie MAS",A150,"Kód a název stavu2","PP41+"),""))</f>
        <v>7</v>
      </c>
      <c r="T150" s="65">
        <f>IF(IFERROR(GETPIVOTDATA("Registrační číslo projektu",[1]KHspoj909s!$A$3,"strategie MAS",A150,"Kód a název stavu2","PP30+")+GETPIVOTDATA("Registrační číslo projektu",[1]KHspoj909s!$A$3,"strategie MAS",A150,"Kód a název stavu2","PP41+"),"")=0,"",IFERROR(GETPIVOTDATA("Registrační číslo projektu",[1]KHspoj909s!$A$3,"strategie MAS",A150,"Kód a název stavu2","PP30+")+GETPIVOTDATA("Registrační číslo projektu",[1]KHspoj909s!$A$3,"strategie MAS",A150,"Kód a název stavu2","PP41+"),""))</f>
        <v>6</v>
      </c>
      <c r="U150" s="65" t="str">
        <f>IF(IFERROR(GETPIVOTDATA("Registrační číslo projektu",[1]KHspoj909s!$A$3,"strategie MAS",A150,"Kód a název stavu2","PP41+"),"")=0,"",IFERROR(GETPIVOTDATA("Registrační číslo projektu",[1]KHspoj909s!$A$3,"strategie MAS",A150,"Kód a název stavu2","PP41+"),""))</f>
        <v/>
      </c>
      <c r="V150" s="68">
        <f>IFERROR(VLOOKUP(A150,[1]M975!$A$5:$B$184,2,0),0)/1000</f>
        <v>0</v>
      </c>
    </row>
    <row r="151" spans="1:22" x14ac:dyDescent="0.25">
      <c r="A151" s="61" t="s">
        <v>334</v>
      </c>
      <c r="B151" s="62" t="s">
        <v>335</v>
      </c>
      <c r="C151" s="63" t="s">
        <v>69</v>
      </c>
      <c r="D151" s="64" t="s">
        <v>35</v>
      </c>
      <c r="E151" s="75" t="s">
        <v>35</v>
      </c>
      <c r="F151" s="73" t="s">
        <v>35</v>
      </c>
      <c r="G151" s="65">
        <f>IF(SUM(COUNTIFS([1]!HH902HH[číslo IN],'Stav administrace CLLD v IROP'!A151,[1]!HH902HH[[Kód stavu výzvy ]],{"S42";"S5";"S6";"S7";"S8";"S9"}))=0,"",SUM(COUNTIFS([1]!HH902HH[číslo IN],'Stav administrace CLLD v IROP'!A151,[1]!HH902HH[[Kód stavu výzvy ]],{"S42";"S5";"S6";"S7";"S8";"S9"})))</f>
        <v>2</v>
      </c>
      <c r="H151" s="65">
        <f>IF(SUM(COUNTIFS([1]!HH902HH[číslo IN],'Stav administrace CLLD v IROP'!A151,[1]!HH902HH[[Kód stavu výzvy ]],{"S8";"S9"}))=0,"",SUM(COUNTIFS([1]!HH902HH[číslo IN],'Stav administrace CLLD v IROP'!A151,[1]!HH902HH[[Kód stavu výzvy ]],{"S8";"S9"})))</f>
        <v>2</v>
      </c>
      <c r="I151" s="57" t="str">
        <f>IF(IF(IFERROR(VLOOKUP(CONCATENATE($A151,"-",I$6,"-1-0"),'[1]KTAdO CRR'!$A$4:$D$1000,4,0),"")="",IFERROR(VLOOKUP(CONCATENATE($A151,"-",I$6),[1]!Data[[#All],[MASkod]:[Stav KL (se zjištěním/ bez zjištění)]],11,0),""),"zahájeno")=0,"",IF(IFERROR(VLOOKUP(CONCATENATE($A151,"-",I$6,"-1-0"),'[1]KTAdO CRR'!$A$4:$D$1000,4,0),"")="",IFERROR(VLOOKUP(CONCATENATE($A151,"-",I$6),[1]!Data[[#All],[MASkod]:[Stav KL (se zjištěním/ bez zjištění)]],11,0),""),"zahájeno"))</f>
        <v>se zjištěním</v>
      </c>
      <c r="J151" s="58">
        <f>IF(I151="zahájeno",IFERROR(VLOOKUP(CONCATENATE($A151,"-",I$6,"-1-0"),'[1]KTAdO CRR'!$A$4:$D$1000,4,0),""),IF(I151="","",IFERROR(VLOOKUP(CONCATENATE($A151,"-",I$6),[1]!Data[[#All],[MASkod]:[Stav KL (se zjištěním/ bez zjištění)]],4,0),"")))</f>
        <v>2</v>
      </c>
      <c r="K151" s="66" t="str">
        <f>IF(I151="","",IF(IFERROR(VLOOKUP(CONCATENATE($A151,"-",I$6),[1]!Data[[#All],[MASkod]:[JMPRO]],26,0),"")=0,"ANO",IFERROR(UPPER(LEFT(VLOOKUP(CONCATENATE($A151,"-",I$6),[1]!Data[[#All],[MASkod]:[JMPRO]],26,0),3)),"")))</f>
        <v>ANO</v>
      </c>
      <c r="L151" s="57" t="str">
        <f>IF(IF(IFERROR(VLOOKUP(CONCATENATE($A151,"-",L$6,"-1-0"),'[1]KTAdO CRR'!$A$4:$D$1000,4,0),"")="",IFERROR(VLOOKUP(CONCATENATE($A151,"-",L$6),[1]!Data[[#All],[MASkod]:[Stav KL (se zjištěním/ bez zjištění)]],11,0),""),"zahájeno")=0,"zahájheno",IF(IFERROR(VLOOKUP(CONCATENATE($A151,"-",L$6,"-1-0"),'[1]KTAdO CRR'!$A$4:$D$1000,4,0),"")="",IFERROR(VLOOKUP(CONCATENATE($A151,"-",L$6),[1]!Data[[#All],[MASkod]:[Stav KL (se zjištěním/ bez zjištění)]],11,0),""),"zahájeno"))</f>
        <v/>
      </c>
      <c r="M151" s="58" t="str">
        <f>IF(L151="zahájeno",IFERROR(VLOOKUP(CONCATENATE($A151,"-",L$6,"-1-0"),'[1]KTAdO CRR'!$A$4:$D$1000,4,0),""),IF(L151="","",IFERROR(VLOOKUP(CONCATENATE($A151,"-",L$6),[1]!Data[[#All],[MASkod]:[Stav KL (se zjištěním/ bez zjištění)]],4,0),"")))</f>
        <v/>
      </c>
      <c r="N151" s="66" t="str">
        <f>IF(L151="","",IF(IFERROR(VLOOKUP(CONCATENATE($A151,"-",L$6),[1]!Data[[#All],[MASkod]:[JMPRO]],26,0),"")=0,"ANO",IFERROR(UPPER(LEFT(VLOOKUP(CONCATENATE($A151,"-",L$6),[1]!Data[[#All],[MASkod]:[JMPRO]],26,0),3)),"")))</f>
        <v/>
      </c>
      <c r="O151" s="67" t="str">
        <f>IF(AND(I151="zásadní zjištění",K151="NE"),COUNTIFS('[1]AdO CRR'!D:D,'Stav administrace CLLD v IROP'!A151,'[1]AdO CRR'!A:A,'Stav administrace CLLD v IROP'!J151),IF(AND(L151="zásadní zjištění",N151="NE"),COUNTIFS('[1]AdO CRR'!D:D,'Stav administrace CLLD v IROP'!A151,'[1]AdO CRR'!A:A,'Stav administrace CLLD v IROP'!M151),""))</f>
        <v/>
      </c>
      <c r="P151" s="67" t="str">
        <f>IF(AND(I151="zásadní zjištění",K151="NE"),COUNTIFS('[1]AdO CRR'!D:D,'Stav administrace CLLD v IROP'!A151,'[1]AdO CRR'!A:A,'Stav administrace CLLD v IROP'!J151,'[1]AdO CRR'!Q:Q,"ANO"),IF(AND(L151="zásadní zjištění",N151="NE"),COUNTIFS('[1]AdO CRR'!D:D,'Stav administrace CLLD v IROP'!A151,'[1]AdO CRR'!A:A,'Stav administrace CLLD v IROP'!M151,'[1]AdO CRR'!Q:Q,"ANO"),""))</f>
        <v/>
      </c>
      <c r="Q151" s="71">
        <f>IF(COUNTIFS('[1]AdO CRR'!D:D,'Stav administrace CLLD v IROP'!A151)=0,"",COUNTIFS('[1]AdO CRR'!D:D,'Stav administrace CLLD v IROP'!A151))</f>
        <v>3</v>
      </c>
      <c r="R151" s="71">
        <f>IF(COUNTIFS('[1]AdO CRR'!D:D,'Stav administrace CLLD v IROP'!A151,'[1]AdO CRR'!Q:Q,"ANO")=0,"",COUNTIFS('[1]AdO CRR'!D:D,'Stav administrace CLLD v IROP'!A151,'[1]AdO CRR'!Q:Q,"ANO"))</f>
        <v>3</v>
      </c>
      <c r="S151" s="65">
        <f>IF(IFERROR(GETPIVOTDATA("Registrační číslo projektu",[1]KHspoj909s!$A$3,"strategie MAS",A151,"Kód a název stavu2","PP30+")+GETPIVOTDATA("Registrační číslo projektu",[1]KHspoj909s!$A$3,"strategie MAS",A151,"Kód a název stavu2","PP27+")+GETPIVOTDATA("Registrační číslo projektu",[1]KHspoj909s!$A$3,"strategie MAS",A151,"Kód a název stavu2","PP41+"),"")=0,"",IFERROR(GETPIVOTDATA("Registrační číslo projektu",[1]KHspoj909s!$A$3,"strategie MAS",A151,"Kód a název stavu2","PP30+")+GETPIVOTDATA("Registrační číslo projektu",[1]KHspoj909s!$A$3,"strategie MAS",A151,"Kód a název stavu2","PP27+")+GETPIVOTDATA("Registrační číslo projektu",[1]KHspoj909s!$A$3,"strategie MAS",A151,"Kód a název stavu2","PP41+"),""))</f>
        <v>3</v>
      </c>
      <c r="T151" s="65">
        <f>IF(IFERROR(GETPIVOTDATA("Registrační číslo projektu",[1]KHspoj909s!$A$3,"strategie MAS",A151,"Kód a název stavu2","PP30+")+GETPIVOTDATA("Registrační číslo projektu",[1]KHspoj909s!$A$3,"strategie MAS",A151,"Kód a název stavu2","PP41+"),"")=0,"",IFERROR(GETPIVOTDATA("Registrační číslo projektu",[1]KHspoj909s!$A$3,"strategie MAS",A151,"Kód a název stavu2","PP30+")+GETPIVOTDATA("Registrační číslo projektu",[1]KHspoj909s!$A$3,"strategie MAS",A151,"Kód a název stavu2","PP41+"),""))</f>
        <v>3</v>
      </c>
      <c r="U151" s="65" t="str">
        <f>IF(IFERROR(GETPIVOTDATA("Registrační číslo projektu",[1]KHspoj909s!$A$3,"strategie MAS",A151,"Kód a název stavu2","PP41+"),"")=0,"",IFERROR(GETPIVOTDATA("Registrační číslo projektu",[1]KHspoj909s!$A$3,"strategie MAS",A151,"Kód a název stavu2","PP41+"),""))</f>
        <v/>
      </c>
      <c r="V151" s="68">
        <f>IFERROR(VLOOKUP(A151,[1]M975!$A$5:$B$184,2,0),0)/1000</f>
        <v>0</v>
      </c>
    </row>
    <row r="152" spans="1:22" x14ac:dyDescent="0.25">
      <c r="A152" s="61" t="s">
        <v>336</v>
      </c>
      <c r="B152" s="62" t="s">
        <v>337</v>
      </c>
      <c r="C152" s="63" t="s">
        <v>100</v>
      </c>
      <c r="D152" s="64" t="s">
        <v>35</v>
      </c>
      <c r="E152" s="75" t="s">
        <v>35</v>
      </c>
      <c r="F152" s="73" t="s">
        <v>35</v>
      </c>
      <c r="G152" s="65">
        <f>IF(SUM(COUNTIFS([1]!HH902HH[číslo IN],'Stav administrace CLLD v IROP'!A152,[1]!HH902HH[[Kód stavu výzvy ]],{"S42";"S5";"S6";"S7";"S8";"S9"}))=0,"",SUM(COUNTIFS([1]!HH902HH[číslo IN],'Stav administrace CLLD v IROP'!A152,[1]!HH902HH[[Kód stavu výzvy ]],{"S42";"S5";"S6";"S7";"S8";"S9"})))</f>
        <v>4</v>
      </c>
      <c r="H152" s="65">
        <f>IF(SUM(COUNTIFS([1]!HH902HH[číslo IN],'Stav administrace CLLD v IROP'!A152,[1]!HH902HH[[Kód stavu výzvy ]],{"S8";"S9"}))=0,"",SUM(COUNTIFS([1]!HH902HH[číslo IN],'Stav administrace CLLD v IROP'!A152,[1]!HH902HH[[Kód stavu výzvy ]],{"S8";"S9"})))</f>
        <v>4</v>
      </c>
      <c r="I152" s="57" t="str">
        <f>IF(IF(IFERROR(VLOOKUP(CONCATENATE($A152,"-",I$6,"-1-0"),'[1]KTAdO CRR'!$A$4:$D$1000,4,0),"")="",IFERROR(VLOOKUP(CONCATENATE($A152,"-",I$6),[1]!Data[[#All],[MASkod]:[Stav KL (se zjištěním/ bez zjištění)]],11,0),""),"zahájeno")=0,"",IF(IFERROR(VLOOKUP(CONCATENATE($A152,"-",I$6,"-1-0"),'[1]KTAdO CRR'!$A$4:$D$1000,4,0),"")="",IFERROR(VLOOKUP(CONCATENATE($A152,"-",I$6),[1]!Data[[#All],[MASkod]:[Stav KL (se zjištěním/ bez zjištění)]],11,0),""),"zahájeno"))</f>
        <v>se zjištěním</v>
      </c>
      <c r="J152" s="58">
        <f>IF(I152="zahájeno",IFERROR(VLOOKUP(CONCATENATE($A152,"-",I$6,"-1-0"),'[1]KTAdO CRR'!$A$4:$D$1000,4,0),""),IF(I152="","",IFERROR(VLOOKUP(CONCATENATE($A152,"-",I$6),[1]!Data[[#All],[MASkod]:[Stav KL (se zjištěním/ bez zjištění)]],4,0),"")))</f>
        <v>1</v>
      </c>
      <c r="K152" s="66" t="str">
        <f>IF(I152="","",IF(IFERROR(VLOOKUP(CONCATENATE($A152,"-",I$6),[1]!Data[[#All],[MASkod]:[JMPRO]],26,0),"")=0,"ANO",IFERROR(UPPER(LEFT(VLOOKUP(CONCATENATE($A152,"-",I$6),[1]!Data[[#All],[MASkod]:[JMPRO]],26,0),3)),"")))</f>
        <v>ANO</v>
      </c>
      <c r="L152" s="57" t="str">
        <f>IF(IF(IFERROR(VLOOKUP(CONCATENATE($A152,"-",L$6,"-1-0"),'[1]KTAdO CRR'!$A$4:$D$1000,4,0),"")="",IFERROR(VLOOKUP(CONCATENATE($A152,"-",L$6),[1]!Data[[#All],[MASkod]:[Stav KL (se zjištěním/ bez zjištění)]],11,0),""),"zahájeno")=0,"zahájheno",IF(IFERROR(VLOOKUP(CONCATENATE($A152,"-",L$6,"-1-0"),'[1]KTAdO CRR'!$A$4:$D$1000,4,0),"")="",IFERROR(VLOOKUP(CONCATENATE($A152,"-",L$6),[1]!Data[[#All],[MASkod]:[Stav KL (se zjištěním/ bez zjištění)]],11,0),""),"zahájeno"))</f>
        <v/>
      </c>
      <c r="M152" s="58" t="str">
        <f>IF(L152="zahájeno",IFERROR(VLOOKUP(CONCATENATE($A152,"-",L$6,"-1-0"),'[1]KTAdO CRR'!$A$4:$D$1000,4,0),""),IF(L152="","",IFERROR(VLOOKUP(CONCATENATE($A152,"-",L$6),[1]!Data[[#All],[MASkod]:[Stav KL (se zjištěním/ bez zjištění)]],4,0),"")))</f>
        <v/>
      </c>
      <c r="N152" s="66" t="str">
        <f>IF(L152="","",IF(IFERROR(VLOOKUP(CONCATENATE($A152,"-",L$6),[1]!Data[[#All],[MASkod]:[JMPRO]],26,0),"")=0,"ANO",IFERROR(UPPER(LEFT(VLOOKUP(CONCATENATE($A152,"-",L$6),[1]!Data[[#All],[MASkod]:[JMPRO]],26,0),3)),"")))</f>
        <v/>
      </c>
      <c r="O152" s="67" t="str">
        <f>IF(AND(I152="zásadní zjištění",K152="NE"),COUNTIFS('[1]AdO CRR'!D:D,'Stav administrace CLLD v IROP'!A152,'[1]AdO CRR'!A:A,'Stav administrace CLLD v IROP'!J152),IF(AND(L152="zásadní zjištění",N152="NE"),COUNTIFS('[1]AdO CRR'!D:D,'Stav administrace CLLD v IROP'!A152,'[1]AdO CRR'!A:A,'Stav administrace CLLD v IROP'!M152),""))</f>
        <v/>
      </c>
      <c r="P152" s="67" t="str">
        <f>IF(AND(I152="zásadní zjištění",K152="NE"),COUNTIFS('[1]AdO CRR'!D:D,'Stav administrace CLLD v IROP'!A152,'[1]AdO CRR'!A:A,'Stav administrace CLLD v IROP'!J152,'[1]AdO CRR'!Q:Q,"ANO"),IF(AND(L152="zásadní zjištění",N152="NE"),COUNTIFS('[1]AdO CRR'!D:D,'Stav administrace CLLD v IROP'!A152,'[1]AdO CRR'!A:A,'Stav administrace CLLD v IROP'!M152,'[1]AdO CRR'!Q:Q,"ANO"),""))</f>
        <v/>
      </c>
      <c r="Q152" s="71">
        <f>IF(COUNTIFS('[1]AdO CRR'!D:D,'Stav administrace CLLD v IROP'!A152)=0,"",COUNTIFS('[1]AdO CRR'!D:D,'Stav administrace CLLD v IROP'!A152))</f>
        <v>9</v>
      </c>
      <c r="R152" s="71">
        <f>IF(COUNTIFS('[1]AdO CRR'!D:D,'Stav administrace CLLD v IROP'!A152,'[1]AdO CRR'!Q:Q,"ANO")=0,"",COUNTIFS('[1]AdO CRR'!D:D,'Stav administrace CLLD v IROP'!A152,'[1]AdO CRR'!Q:Q,"ANO"))</f>
        <v>5</v>
      </c>
      <c r="S152" s="65">
        <f>IF(IFERROR(GETPIVOTDATA("Registrační číslo projektu",[1]KHspoj909s!$A$3,"strategie MAS",A152,"Kód a název stavu2","PP30+")+GETPIVOTDATA("Registrační číslo projektu",[1]KHspoj909s!$A$3,"strategie MAS",A152,"Kód a název stavu2","PP27+")+GETPIVOTDATA("Registrační číslo projektu",[1]KHspoj909s!$A$3,"strategie MAS",A152,"Kód a název stavu2","PP41+"),"")=0,"",IFERROR(GETPIVOTDATA("Registrační číslo projektu",[1]KHspoj909s!$A$3,"strategie MAS",A152,"Kód a název stavu2","PP30+")+GETPIVOTDATA("Registrační číslo projektu",[1]KHspoj909s!$A$3,"strategie MAS",A152,"Kód a název stavu2","PP27+")+GETPIVOTDATA("Registrační číslo projektu",[1]KHspoj909s!$A$3,"strategie MAS",A152,"Kód a název stavu2","PP41+"),""))</f>
        <v>4</v>
      </c>
      <c r="T152" s="65">
        <f>IF(IFERROR(GETPIVOTDATA("Registrační číslo projektu",[1]KHspoj909s!$A$3,"strategie MAS",A152,"Kód a název stavu2","PP30+")+GETPIVOTDATA("Registrační číslo projektu",[1]KHspoj909s!$A$3,"strategie MAS",A152,"Kód a název stavu2","PP41+"),"")=0,"",IFERROR(GETPIVOTDATA("Registrační číslo projektu",[1]KHspoj909s!$A$3,"strategie MAS",A152,"Kód a název stavu2","PP30+")+GETPIVOTDATA("Registrační číslo projektu",[1]KHspoj909s!$A$3,"strategie MAS",A152,"Kód a název stavu2","PP41+"),""))</f>
        <v>3</v>
      </c>
      <c r="U152" s="65" t="str">
        <f>IF(IFERROR(GETPIVOTDATA("Registrační číslo projektu",[1]KHspoj909s!$A$3,"strategie MAS",A152,"Kód a název stavu2","PP41+"),"")=0,"",IFERROR(GETPIVOTDATA("Registrační číslo projektu",[1]KHspoj909s!$A$3,"strategie MAS",A152,"Kód a název stavu2","PP41+"),""))</f>
        <v/>
      </c>
      <c r="V152" s="68">
        <f>IFERROR(VLOOKUP(A152,[1]M975!$A$5:$B$184,2,0),0)/1000</f>
        <v>0</v>
      </c>
    </row>
    <row r="153" spans="1:22" x14ac:dyDescent="0.25">
      <c r="A153" s="61" t="s">
        <v>338</v>
      </c>
      <c r="B153" s="62" t="s">
        <v>339</v>
      </c>
      <c r="C153" s="63" t="s">
        <v>93</v>
      </c>
      <c r="D153" s="64" t="s">
        <v>35</v>
      </c>
      <c r="E153" s="75" t="s">
        <v>35</v>
      </c>
      <c r="F153" s="73" t="s">
        <v>35</v>
      </c>
      <c r="G153" s="65">
        <f>IF(SUM(COUNTIFS([1]!HH902HH[číslo IN],'Stav administrace CLLD v IROP'!A153,[1]!HH902HH[[Kód stavu výzvy ]],{"S42";"S5";"S6";"S7";"S8";"S9"}))=0,"",SUM(COUNTIFS([1]!HH902HH[číslo IN],'Stav administrace CLLD v IROP'!A153,[1]!HH902HH[[Kód stavu výzvy ]],{"S42";"S5";"S6";"S7";"S8";"S9"})))</f>
        <v>4</v>
      </c>
      <c r="H153" s="65">
        <f>IF(SUM(COUNTIFS([1]!HH902HH[číslo IN],'Stav administrace CLLD v IROP'!A153,[1]!HH902HH[[Kód stavu výzvy ]],{"S8";"S9"}))=0,"",SUM(COUNTIFS([1]!HH902HH[číslo IN],'Stav administrace CLLD v IROP'!A153,[1]!HH902HH[[Kód stavu výzvy ]],{"S8";"S9"})))</f>
        <v>4</v>
      </c>
      <c r="I153" s="57" t="str">
        <f>IF(IF(IFERROR(VLOOKUP(CONCATENATE($A153,"-",I$6,"-1-0"),'[1]KTAdO CRR'!$A$4:$D$1000,4,0),"")="",IFERROR(VLOOKUP(CONCATENATE($A153,"-",I$6),[1]!Data[[#All],[MASkod]:[Stav KL (se zjištěním/ bez zjištění)]],11,0),""),"zahájeno")=0,"",IF(IFERROR(VLOOKUP(CONCATENATE($A153,"-",I$6,"-1-0"),'[1]KTAdO CRR'!$A$4:$D$1000,4,0),"")="",IFERROR(VLOOKUP(CONCATENATE($A153,"-",I$6),[1]!Data[[#All],[MASkod]:[Stav KL (se zjištěním/ bez zjištění)]],11,0),""),"zahájeno"))</f>
        <v>zásadní zjištění</v>
      </c>
      <c r="J153" s="58">
        <f>IF(I153="zahájeno",IFERROR(VLOOKUP(CONCATENATE($A153,"-",I$6,"-1-0"),'[1]KTAdO CRR'!$A$4:$D$1000,4,0),""),IF(I153="","",IFERROR(VLOOKUP(CONCATENATE($A153,"-",I$6),[1]!Data[[#All],[MASkod]:[Stav KL (se zjištěním/ bez zjištění)]],4,0),"")))</f>
        <v>1</v>
      </c>
      <c r="K153" s="66" t="str">
        <f>IF(I153="","",IF(IFERROR(VLOOKUP(CONCATENATE($A153,"-",I$6),[1]!Data[[#All],[MASkod]:[JMPRO]],26,0),"")=0,"ANO",IFERROR(UPPER(LEFT(VLOOKUP(CONCATENATE($A153,"-",I$6),[1]!Data[[#All],[MASkod]:[JMPRO]],26,0),3)),"")))</f>
        <v>ANO</v>
      </c>
      <c r="L153" s="57" t="str">
        <f>IF(IF(IFERROR(VLOOKUP(CONCATENATE($A153,"-",L$6,"-1-0"),'[1]KTAdO CRR'!$A$4:$D$1000,4,0),"")="",IFERROR(VLOOKUP(CONCATENATE($A153,"-",L$6),[1]!Data[[#All],[MASkod]:[Stav KL (se zjištěním/ bez zjištění)]],11,0),""),"zahájeno")=0,"zahájheno",IF(IFERROR(VLOOKUP(CONCATENATE($A153,"-",L$6,"-1-0"),'[1]KTAdO CRR'!$A$4:$D$1000,4,0),"")="",IFERROR(VLOOKUP(CONCATENATE($A153,"-",L$6),[1]!Data[[#All],[MASkod]:[Stav KL (se zjištěním/ bez zjištění)]],11,0),""),"zahájeno"))</f>
        <v/>
      </c>
      <c r="M153" s="58" t="str">
        <f>IF(L153="zahájeno",IFERROR(VLOOKUP(CONCATENATE($A153,"-",L$6,"-1-0"),'[1]KTAdO CRR'!$A$4:$D$1000,4,0),""),IF(L153="","",IFERROR(VLOOKUP(CONCATENATE($A153,"-",L$6),[1]!Data[[#All],[MASkod]:[Stav KL (se zjištěním/ bez zjištění)]],4,0),"")))</f>
        <v/>
      </c>
      <c r="N153" s="66" t="str">
        <f>IF(L153="","",IF(IFERROR(VLOOKUP(CONCATENATE($A153,"-",L$6),[1]!Data[[#All],[MASkod]:[JMPRO]],26,0),"")=0,"ANO",IFERROR(UPPER(LEFT(VLOOKUP(CONCATENATE($A153,"-",L$6),[1]!Data[[#All],[MASkod]:[JMPRO]],26,0),3)),"")))</f>
        <v/>
      </c>
      <c r="O153" s="67" t="str">
        <f>IF(AND(I153="zásadní zjištění",K153="NE"),COUNTIFS('[1]AdO CRR'!D:D,'Stav administrace CLLD v IROP'!A153,'[1]AdO CRR'!A:A,'Stav administrace CLLD v IROP'!J153),IF(AND(L153="zásadní zjištění",N153="NE"),COUNTIFS('[1]AdO CRR'!D:D,'Stav administrace CLLD v IROP'!A153,'[1]AdO CRR'!A:A,'Stav administrace CLLD v IROP'!M153),""))</f>
        <v/>
      </c>
      <c r="P153" s="67" t="str">
        <f>IF(AND(I153="zásadní zjištění",K153="NE"),COUNTIFS('[1]AdO CRR'!D:D,'Stav administrace CLLD v IROP'!A153,'[1]AdO CRR'!A:A,'Stav administrace CLLD v IROP'!J153,'[1]AdO CRR'!Q:Q,"ANO"),IF(AND(L153="zásadní zjištění",N153="NE"),COUNTIFS('[1]AdO CRR'!D:D,'Stav administrace CLLD v IROP'!A153,'[1]AdO CRR'!A:A,'Stav administrace CLLD v IROP'!M153,'[1]AdO CRR'!Q:Q,"ANO"),""))</f>
        <v/>
      </c>
      <c r="Q153" s="71">
        <f>IF(COUNTIFS('[1]AdO CRR'!D:D,'Stav administrace CLLD v IROP'!A153)=0,"",COUNTIFS('[1]AdO CRR'!D:D,'Stav administrace CLLD v IROP'!A153))</f>
        <v>12</v>
      </c>
      <c r="R153" s="71">
        <f>IF(COUNTIFS('[1]AdO CRR'!D:D,'Stav administrace CLLD v IROP'!A153,'[1]AdO CRR'!Q:Q,"ANO")=0,"",COUNTIFS('[1]AdO CRR'!D:D,'Stav administrace CLLD v IROP'!A153,'[1]AdO CRR'!Q:Q,"ANO"))</f>
        <v>12</v>
      </c>
      <c r="S153" s="65">
        <f>IF(IFERROR(GETPIVOTDATA("Registrační číslo projektu",[1]KHspoj909s!$A$3,"strategie MAS",A153,"Kód a název stavu2","PP30+")+GETPIVOTDATA("Registrační číslo projektu",[1]KHspoj909s!$A$3,"strategie MAS",A153,"Kód a název stavu2","PP27+")+GETPIVOTDATA("Registrační číslo projektu",[1]KHspoj909s!$A$3,"strategie MAS",A153,"Kód a název stavu2","PP41+"),"")=0,"",IFERROR(GETPIVOTDATA("Registrační číslo projektu",[1]KHspoj909s!$A$3,"strategie MAS",A153,"Kód a název stavu2","PP30+")+GETPIVOTDATA("Registrační číslo projektu",[1]KHspoj909s!$A$3,"strategie MAS",A153,"Kód a název stavu2","PP27+")+GETPIVOTDATA("Registrační číslo projektu",[1]KHspoj909s!$A$3,"strategie MAS",A153,"Kód a název stavu2","PP41+"),""))</f>
        <v>12</v>
      </c>
      <c r="T153" s="65">
        <f>IF(IFERROR(GETPIVOTDATA("Registrační číslo projektu",[1]KHspoj909s!$A$3,"strategie MAS",A153,"Kód a název stavu2","PP30+")+GETPIVOTDATA("Registrační číslo projektu",[1]KHspoj909s!$A$3,"strategie MAS",A153,"Kód a název stavu2","PP41+"),"")=0,"",IFERROR(GETPIVOTDATA("Registrační číslo projektu",[1]KHspoj909s!$A$3,"strategie MAS",A153,"Kód a název stavu2","PP30+")+GETPIVOTDATA("Registrační číslo projektu",[1]KHspoj909s!$A$3,"strategie MAS",A153,"Kód a název stavu2","PP41+"),""))</f>
        <v>12</v>
      </c>
      <c r="U153" s="65" t="str">
        <f>IF(IFERROR(GETPIVOTDATA("Registrační číslo projektu",[1]KHspoj909s!$A$3,"strategie MAS",A153,"Kód a název stavu2","PP41+"),"")=0,"",IFERROR(GETPIVOTDATA("Registrační číslo projektu",[1]KHspoj909s!$A$3,"strategie MAS",A153,"Kód a název stavu2","PP41+"),""))</f>
        <v/>
      </c>
      <c r="V153" s="68">
        <f>IFERROR(VLOOKUP(A153,[1]M975!$A$5:$B$184,2,0),0)/1000</f>
        <v>0</v>
      </c>
    </row>
    <row r="154" spans="1:22" x14ac:dyDescent="0.25">
      <c r="A154" s="61" t="s">
        <v>340</v>
      </c>
      <c r="B154" s="62" t="s">
        <v>341</v>
      </c>
      <c r="C154" s="63" t="s">
        <v>40</v>
      </c>
      <c r="D154" s="64" t="s">
        <v>35</v>
      </c>
      <c r="E154" s="75" t="s">
        <v>35</v>
      </c>
      <c r="F154" s="73" t="s">
        <v>35</v>
      </c>
      <c r="G154" s="65">
        <f>IF(SUM(COUNTIFS([1]!HH902HH[číslo IN],'Stav administrace CLLD v IROP'!A154,[1]!HH902HH[[Kód stavu výzvy ]],{"S42";"S5";"S6";"S7";"S8";"S9"}))=0,"",SUM(COUNTIFS([1]!HH902HH[číslo IN],'Stav administrace CLLD v IROP'!A154,[1]!HH902HH[[Kód stavu výzvy ]],{"S42";"S5";"S6";"S7";"S8";"S9"})))</f>
        <v>15</v>
      </c>
      <c r="H154" s="65">
        <f>IF(SUM(COUNTIFS([1]!HH902HH[číslo IN],'Stav administrace CLLD v IROP'!A154,[1]!HH902HH[[Kód stavu výzvy ]],{"S8";"S9"}))=0,"",SUM(COUNTIFS([1]!HH902HH[číslo IN],'Stav administrace CLLD v IROP'!A154,[1]!HH902HH[[Kód stavu výzvy ]],{"S8";"S9"})))</f>
        <v>15</v>
      </c>
      <c r="I154" s="57" t="str">
        <f>IF(IF(IFERROR(VLOOKUP(CONCATENATE($A154,"-",I$6,"-1-0"),'[1]KTAdO CRR'!$A$4:$D$1000,4,0),"")="",IFERROR(VLOOKUP(CONCATENATE($A154,"-",I$6),[1]!Data[[#All],[MASkod]:[Stav KL (se zjištěním/ bez zjištění)]],11,0),""),"zahájeno")=0,"",IF(IFERROR(VLOOKUP(CONCATENATE($A154,"-",I$6,"-1-0"),'[1]KTAdO CRR'!$A$4:$D$1000,4,0),"")="",IFERROR(VLOOKUP(CONCATENATE($A154,"-",I$6),[1]!Data[[#All],[MASkod]:[Stav KL (se zjištěním/ bez zjištění)]],11,0),""),"zahájeno"))</f>
        <v>se zjištěním</v>
      </c>
      <c r="J154" s="58">
        <f>IF(I154="zahájeno",IFERROR(VLOOKUP(CONCATENATE($A154,"-",I$6,"-1-0"),'[1]KTAdO CRR'!$A$4:$D$1000,4,0),""),IF(I154="","",IFERROR(VLOOKUP(CONCATENATE($A154,"-",I$6),[1]!Data[[#All],[MASkod]:[Stav KL (se zjištěním/ bez zjištění)]],4,0),"")))</f>
        <v>1</v>
      </c>
      <c r="K154" s="66" t="str">
        <f>IF(I154="","",IF(IFERROR(VLOOKUP(CONCATENATE($A154,"-",I$6),[1]!Data[[#All],[MASkod]:[JMPRO]],26,0),"")=0,"ANO",IFERROR(UPPER(LEFT(VLOOKUP(CONCATENATE($A154,"-",I$6),[1]!Data[[#All],[MASkod]:[JMPRO]],26,0),3)),"")))</f>
        <v>ANO</v>
      </c>
      <c r="L154" s="57" t="str">
        <f>IF(IF(IFERROR(VLOOKUP(CONCATENATE($A154,"-",L$6,"-1-0"),'[1]KTAdO CRR'!$A$4:$D$1000,4,0),"")="",IFERROR(VLOOKUP(CONCATENATE($A154,"-",L$6),[1]!Data[[#All],[MASkod]:[Stav KL (se zjištěním/ bez zjištění)]],11,0),""),"zahájeno")=0,"zahájheno",IF(IFERROR(VLOOKUP(CONCATENATE($A154,"-",L$6,"-1-0"),'[1]KTAdO CRR'!$A$4:$D$1000,4,0),"")="",IFERROR(VLOOKUP(CONCATENATE($A154,"-",L$6),[1]!Data[[#All],[MASkod]:[Stav KL (se zjištěním/ bez zjištění)]],11,0),""),"zahájeno"))</f>
        <v/>
      </c>
      <c r="M154" s="58" t="str">
        <f>IF(L154="zahájeno",IFERROR(VLOOKUP(CONCATENATE($A154,"-",L$6,"-1-0"),'[1]KTAdO CRR'!$A$4:$D$1000,4,0),""),IF(L154="","",IFERROR(VLOOKUP(CONCATENATE($A154,"-",L$6),[1]!Data[[#All],[MASkod]:[Stav KL (se zjištěním/ bez zjištění)]],4,0),"")))</f>
        <v/>
      </c>
      <c r="N154" s="66" t="str">
        <f>IF(L154="","",IF(IFERROR(VLOOKUP(CONCATENATE($A154,"-",L$6),[1]!Data[[#All],[MASkod]:[JMPRO]],26,0),"")=0,"ANO",IFERROR(UPPER(LEFT(VLOOKUP(CONCATENATE($A154,"-",L$6),[1]!Data[[#All],[MASkod]:[JMPRO]],26,0),3)),"")))</f>
        <v/>
      </c>
      <c r="O154" s="67" t="str">
        <f>IF(AND(I154="zásadní zjištění",K154="NE"),COUNTIFS('[1]AdO CRR'!D:D,'Stav administrace CLLD v IROP'!A154,'[1]AdO CRR'!A:A,'Stav administrace CLLD v IROP'!J154),IF(AND(L154="zásadní zjištění",N154="NE"),COUNTIFS('[1]AdO CRR'!D:D,'Stav administrace CLLD v IROP'!A154,'[1]AdO CRR'!A:A,'Stav administrace CLLD v IROP'!M154),""))</f>
        <v/>
      </c>
      <c r="P154" s="67" t="str">
        <f>IF(AND(I154="zásadní zjištění",K154="NE"),COUNTIFS('[1]AdO CRR'!D:D,'Stav administrace CLLD v IROP'!A154,'[1]AdO CRR'!A:A,'Stav administrace CLLD v IROP'!J154,'[1]AdO CRR'!Q:Q,"ANO"),IF(AND(L154="zásadní zjištění",N154="NE"),COUNTIFS('[1]AdO CRR'!D:D,'Stav administrace CLLD v IROP'!A154,'[1]AdO CRR'!A:A,'Stav administrace CLLD v IROP'!M154,'[1]AdO CRR'!Q:Q,"ANO"),""))</f>
        <v/>
      </c>
      <c r="Q154" s="71">
        <f>IF(COUNTIFS('[1]AdO CRR'!D:D,'Stav administrace CLLD v IROP'!A154)=0,"",COUNTIFS('[1]AdO CRR'!D:D,'Stav administrace CLLD v IROP'!A154))</f>
        <v>13</v>
      </c>
      <c r="R154" s="71">
        <f>IF(COUNTIFS('[1]AdO CRR'!D:D,'Stav administrace CLLD v IROP'!A154,'[1]AdO CRR'!Q:Q,"ANO")=0,"",COUNTIFS('[1]AdO CRR'!D:D,'Stav administrace CLLD v IROP'!A154,'[1]AdO CRR'!Q:Q,"ANO"))</f>
        <v>5</v>
      </c>
      <c r="S154" s="65">
        <f>IF(IFERROR(GETPIVOTDATA("Registrační číslo projektu",[1]KHspoj909s!$A$3,"strategie MAS",A154,"Kód a název stavu2","PP30+")+GETPIVOTDATA("Registrační číslo projektu",[1]KHspoj909s!$A$3,"strategie MAS",A154,"Kód a název stavu2","PP27+")+GETPIVOTDATA("Registrační číslo projektu",[1]KHspoj909s!$A$3,"strategie MAS",A154,"Kód a název stavu2","PP41+"),"")=0,"",IFERROR(GETPIVOTDATA("Registrační číslo projektu",[1]KHspoj909s!$A$3,"strategie MAS",A154,"Kód a název stavu2","PP30+")+GETPIVOTDATA("Registrační číslo projektu",[1]KHspoj909s!$A$3,"strategie MAS",A154,"Kód a název stavu2","PP27+")+GETPIVOTDATA("Registrační číslo projektu",[1]KHspoj909s!$A$3,"strategie MAS",A154,"Kód a název stavu2","PP41+"),""))</f>
        <v>5</v>
      </c>
      <c r="T154" s="65">
        <f>IF(IFERROR(GETPIVOTDATA("Registrační číslo projektu",[1]KHspoj909s!$A$3,"strategie MAS",A154,"Kód a název stavu2","PP30+")+GETPIVOTDATA("Registrační číslo projektu",[1]KHspoj909s!$A$3,"strategie MAS",A154,"Kód a název stavu2","PP41+"),"")=0,"",IFERROR(GETPIVOTDATA("Registrační číslo projektu",[1]KHspoj909s!$A$3,"strategie MAS",A154,"Kód a název stavu2","PP30+")+GETPIVOTDATA("Registrační číslo projektu",[1]KHspoj909s!$A$3,"strategie MAS",A154,"Kód a název stavu2","PP41+"),""))</f>
        <v>5</v>
      </c>
      <c r="U154" s="65">
        <f>IF(IFERROR(GETPIVOTDATA("Registrační číslo projektu",[1]KHspoj909s!$A$3,"strategie MAS",A154,"Kód a název stavu2","PP41+"),"")=0,"",IFERROR(GETPIVOTDATA("Registrační číslo projektu",[1]KHspoj909s!$A$3,"strategie MAS",A154,"Kód a název stavu2","PP41+"),""))</f>
        <v>1</v>
      </c>
      <c r="V154" s="68">
        <f>IFERROR(VLOOKUP(A154,[1]M975!$A$5:$B$184,2,0),0)/1000</f>
        <v>3040</v>
      </c>
    </row>
    <row r="155" spans="1:22" x14ac:dyDescent="0.25">
      <c r="A155" s="61" t="s">
        <v>342</v>
      </c>
      <c r="B155" s="62" t="s">
        <v>343</v>
      </c>
      <c r="C155" s="63" t="s">
        <v>111</v>
      </c>
      <c r="D155" s="64" t="s">
        <v>35</v>
      </c>
      <c r="E155" s="75" t="s">
        <v>35</v>
      </c>
      <c r="F155" s="73" t="s">
        <v>35</v>
      </c>
      <c r="G155" s="65">
        <f>IF(SUM(COUNTIFS([1]!HH902HH[číslo IN],'Stav administrace CLLD v IROP'!A155,[1]!HH902HH[[Kód stavu výzvy ]],{"S42";"S5";"S6";"S7";"S8";"S9"}))=0,"",SUM(COUNTIFS([1]!HH902HH[číslo IN],'Stav administrace CLLD v IROP'!A155,[1]!HH902HH[[Kód stavu výzvy ]],{"S42";"S5";"S6";"S7";"S8";"S9"})))</f>
        <v>2</v>
      </c>
      <c r="H155" s="65">
        <f>IF(SUM(COUNTIFS([1]!HH902HH[číslo IN],'Stav administrace CLLD v IROP'!A155,[1]!HH902HH[[Kód stavu výzvy ]],{"S8";"S9"}))=0,"",SUM(COUNTIFS([1]!HH902HH[číslo IN],'Stav administrace CLLD v IROP'!A155,[1]!HH902HH[[Kód stavu výzvy ]],{"S8";"S9"})))</f>
        <v>2</v>
      </c>
      <c r="I155" s="57" t="str">
        <f>IF(IF(IFERROR(VLOOKUP(CONCATENATE($A155,"-",I$6,"-1-0"),'[1]KTAdO CRR'!$A$4:$D$1000,4,0),"")="",IFERROR(VLOOKUP(CONCATENATE($A155,"-",I$6),[1]!Data[[#All],[MASkod]:[Stav KL (se zjištěním/ bez zjištění)]],11,0),""),"zahájeno")=0,"",IF(IFERROR(VLOOKUP(CONCATENATE($A155,"-",I$6,"-1-0"),'[1]KTAdO CRR'!$A$4:$D$1000,4,0),"")="",IFERROR(VLOOKUP(CONCATENATE($A155,"-",I$6),[1]!Data[[#All],[MASkod]:[Stav KL (se zjištěním/ bez zjištění)]],11,0),""),"zahájeno"))</f>
        <v/>
      </c>
      <c r="J155" s="58" t="str">
        <f>IF(I155="zahájeno",IFERROR(VLOOKUP(CONCATENATE($A155,"-",I$6,"-1-0"),'[1]KTAdO CRR'!$A$4:$D$1000,4,0),""),IF(I155="","",IFERROR(VLOOKUP(CONCATENATE($A155,"-",I$6),[1]!Data[[#All],[MASkod]:[Stav KL (se zjištěním/ bez zjištění)]],4,0),"")))</f>
        <v/>
      </c>
      <c r="K155" s="66" t="str">
        <f>IF(I155="","",IF(IFERROR(VLOOKUP(CONCATENATE($A155,"-",I$6),[1]!Data[[#All],[MASkod]:[JMPRO]],26,0),"")=0,"ANO",IFERROR(UPPER(LEFT(VLOOKUP(CONCATENATE($A155,"-",I$6),[1]!Data[[#All],[MASkod]:[JMPRO]],26,0),3)),"")))</f>
        <v/>
      </c>
      <c r="L155" s="57" t="str">
        <f>IF(IF(IFERROR(VLOOKUP(CONCATENATE($A155,"-",L$6,"-1-0"),'[1]KTAdO CRR'!$A$4:$D$1000,4,0),"")="",IFERROR(VLOOKUP(CONCATENATE($A155,"-",L$6),[1]!Data[[#All],[MASkod]:[Stav KL (se zjištěním/ bez zjištění)]],11,0),""),"zahájeno")=0,"zahájheno",IF(IFERROR(VLOOKUP(CONCATENATE($A155,"-",L$6,"-1-0"),'[1]KTAdO CRR'!$A$4:$D$1000,4,0),"")="",IFERROR(VLOOKUP(CONCATENATE($A155,"-",L$6),[1]!Data[[#All],[MASkod]:[Stav KL (se zjištěním/ bez zjištění)]],11,0),""),"zahájeno"))</f>
        <v/>
      </c>
      <c r="M155" s="58" t="str">
        <f>IF(L155="zahájeno",IFERROR(VLOOKUP(CONCATENATE($A155,"-",L$6,"-1-0"),'[1]KTAdO CRR'!$A$4:$D$1000,4,0),""),IF(L155="","",IFERROR(VLOOKUP(CONCATENATE($A155,"-",L$6),[1]!Data[[#All],[MASkod]:[Stav KL (se zjištěním/ bez zjištění)]],4,0),"")))</f>
        <v/>
      </c>
      <c r="N155" s="66" t="str">
        <f>IF(L155="","",IF(IFERROR(VLOOKUP(CONCATENATE($A155,"-",L$6),[1]!Data[[#All],[MASkod]:[JMPRO]],26,0),"")=0,"ANO",IFERROR(UPPER(LEFT(VLOOKUP(CONCATENATE($A155,"-",L$6),[1]!Data[[#All],[MASkod]:[JMPRO]],26,0),3)),"")))</f>
        <v/>
      </c>
      <c r="O155" s="67" t="str">
        <f>IF(AND(I155="zásadní zjištění",K155="NE"),COUNTIFS('[1]AdO CRR'!D:D,'Stav administrace CLLD v IROP'!A155,'[1]AdO CRR'!A:A,'Stav administrace CLLD v IROP'!J155),IF(AND(L155="zásadní zjištění",N155="NE"),COUNTIFS('[1]AdO CRR'!D:D,'Stav administrace CLLD v IROP'!A155,'[1]AdO CRR'!A:A,'Stav administrace CLLD v IROP'!M155),""))</f>
        <v/>
      </c>
      <c r="P155" s="67" t="str">
        <f>IF(AND(I155="zásadní zjištění",K155="NE"),COUNTIFS('[1]AdO CRR'!D:D,'Stav administrace CLLD v IROP'!A155,'[1]AdO CRR'!A:A,'Stav administrace CLLD v IROP'!J155,'[1]AdO CRR'!Q:Q,"ANO"),IF(AND(L155="zásadní zjištění",N155="NE"),COUNTIFS('[1]AdO CRR'!D:D,'Stav administrace CLLD v IROP'!A155,'[1]AdO CRR'!A:A,'Stav administrace CLLD v IROP'!M155,'[1]AdO CRR'!Q:Q,"ANO"),""))</f>
        <v/>
      </c>
      <c r="Q155" s="71">
        <f>IF(COUNTIFS('[1]AdO CRR'!D:D,'Stav administrace CLLD v IROP'!A155)=0,"",COUNTIFS('[1]AdO CRR'!D:D,'Stav administrace CLLD v IROP'!A155))</f>
        <v>3</v>
      </c>
      <c r="R155" s="71" t="str">
        <f>IF(COUNTIFS('[1]AdO CRR'!D:D,'Stav administrace CLLD v IROP'!A155,'[1]AdO CRR'!Q:Q,"ANO")=0,"",COUNTIFS('[1]AdO CRR'!D:D,'Stav administrace CLLD v IROP'!A155,'[1]AdO CRR'!Q:Q,"ANO"))</f>
        <v/>
      </c>
      <c r="S155" s="65" t="str">
        <f>IF(IFERROR(GETPIVOTDATA("Registrační číslo projektu",[1]KHspoj909s!$A$3,"strategie MAS",A155,"Kód a název stavu2","PP30+")+GETPIVOTDATA("Registrační číslo projektu",[1]KHspoj909s!$A$3,"strategie MAS",A155,"Kód a název stavu2","PP27+")+GETPIVOTDATA("Registrační číslo projektu",[1]KHspoj909s!$A$3,"strategie MAS",A155,"Kód a název stavu2","PP41+"),"")=0,"",IFERROR(GETPIVOTDATA("Registrační číslo projektu",[1]KHspoj909s!$A$3,"strategie MAS",A155,"Kód a název stavu2","PP30+")+GETPIVOTDATA("Registrační číslo projektu",[1]KHspoj909s!$A$3,"strategie MAS",A155,"Kód a název stavu2","PP27+")+GETPIVOTDATA("Registrační číslo projektu",[1]KHspoj909s!$A$3,"strategie MAS",A155,"Kód a název stavu2","PP41+"),""))</f>
        <v/>
      </c>
      <c r="T155" s="65" t="str">
        <f>IF(IFERROR(GETPIVOTDATA("Registrační číslo projektu",[1]KHspoj909s!$A$3,"strategie MAS",A155,"Kód a název stavu2","PP30+")+GETPIVOTDATA("Registrační číslo projektu",[1]KHspoj909s!$A$3,"strategie MAS",A155,"Kód a název stavu2","PP41+"),"")=0,"",IFERROR(GETPIVOTDATA("Registrační číslo projektu",[1]KHspoj909s!$A$3,"strategie MAS",A155,"Kód a název stavu2","PP30+")+GETPIVOTDATA("Registrační číslo projektu",[1]KHspoj909s!$A$3,"strategie MAS",A155,"Kód a název stavu2","PP41+"),""))</f>
        <v/>
      </c>
      <c r="U155" s="65" t="str">
        <f>IF(IFERROR(GETPIVOTDATA("Registrační číslo projektu",[1]KHspoj909s!$A$3,"strategie MAS",A155,"Kód a název stavu2","PP41+"),"")=0,"",IFERROR(GETPIVOTDATA("Registrační číslo projektu",[1]KHspoj909s!$A$3,"strategie MAS",A155,"Kód a název stavu2","PP41+"),""))</f>
        <v/>
      </c>
      <c r="V155" s="68">
        <f>IFERROR(VLOOKUP(A155,[1]M975!$A$5:$B$184,2,0),0)/1000</f>
        <v>0</v>
      </c>
    </row>
    <row r="156" spans="1:22" x14ac:dyDescent="0.25">
      <c r="A156" s="61" t="s">
        <v>344</v>
      </c>
      <c r="B156" s="62" t="s">
        <v>345</v>
      </c>
      <c r="C156" s="63" t="s">
        <v>100</v>
      </c>
      <c r="D156" s="64" t="s">
        <v>35</v>
      </c>
      <c r="E156" s="75" t="s">
        <v>35</v>
      </c>
      <c r="F156" s="73" t="s">
        <v>35</v>
      </c>
      <c r="G156" s="65">
        <f>IF(SUM(COUNTIFS([1]!HH902HH[číslo IN],'Stav administrace CLLD v IROP'!A156,[1]!HH902HH[[Kód stavu výzvy ]],{"S42";"S5";"S6";"S7";"S8";"S9"}))=0,"",SUM(COUNTIFS([1]!HH902HH[číslo IN],'Stav administrace CLLD v IROP'!A156,[1]!HH902HH[[Kód stavu výzvy ]],{"S42";"S5";"S6";"S7";"S8";"S9"})))</f>
        <v>4</v>
      </c>
      <c r="H156" s="65">
        <f>IF(SUM(COUNTIFS([1]!HH902HH[číslo IN],'Stav administrace CLLD v IROP'!A156,[1]!HH902HH[[Kód stavu výzvy ]],{"S8";"S9"}))=0,"",SUM(COUNTIFS([1]!HH902HH[číslo IN],'Stav administrace CLLD v IROP'!A156,[1]!HH902HH[[Kód stavu výzvy ]],{"S8";"S9"})))</f>
        <v>4</v>
      </c>
      <c r="I156" s="57" t="str">
        <f>IF(IF(IFERROR(VLOOKUP(CONCATENATE($A156,"-",I$6,"-1-0"),'[1]KTAdO CRR'!$A$4:$D$1000,4,0),"")="",IFERROR(VLOOKUP(CONCATENATE($A156,"-",I$6),[1]!Data[[#All],[MASkod]:[Stav KL (se zjištěním/ bez zjištění)]],11,0),""),"zahájeno")=0,"",IF(IFERROR(VLOOKUP(CONCATENATE($A156,"-",I$6,"-1-0"),'[1]KTAdO CRR'!$A$4:$D$1000,4,0),"")="",IFERROR(VLOOKUP(CONCATENATE($A156,"-",I$6),[1]!Data[[#All],[MASkod]:[Stav KL (se zjištěním/ bez zjištění)]],11,0),""),"zahájeno"))</f>
        <v>se zjištěním</v>
      </c>
      <c r="J156" s="58">
        <f>IF(I156="zahájeno",IFERROR(VLOOKUP(CONCATENATE($A156,"-",I$6,"-1-0"),'[1]KTAdO CRR'!$A$4:$D$1000,4,0),""),IF(I156="","",IFERROR(VLOOKUP(CONCATENATE($A156,"-",I$6),[1]!Data[[#All],[MASkod]:[Stav KL (se zjištěním/ bez zjištění)]],4,0),"")))</f>
        <v>3</v>
      </c>
      <c r="K156" s="66" t="str">
        <f>IF(I156="","",IF(IFERROR(VLOOKUP(CONCATENATE($A156,"-",I$6),[1]!Data[[#All],[MASkod]:[JMPRO]],26,0),"")=0,"ANO",IFERROR(UPPER(LEFT(VLOOKUP(CONCATENATE($A156,"-",I$6),[1]!Data[[#All],[MASkod]:[JMPRO]],26,0),3)),"")))</f>
        <v>ANO</v>
      </c>
      <c r="L156" s="57" t="str">
        <f>IF(IF(IFERROR(VLOOKUP(CONCATENATE($A156,"-",L$6,"-1-0"),'[1]KTAdO CRR'!$A$4:$D$1000,4,0),"")="",IFERROR(VLOOKUP(CONCATENATE($A156,"-",L$6),[1]!Data[[#All],[MASkod]:[Stav KL (se zjištěním/ bez zjištění)]],11,0),""),"zahájeno")=0,"zahájheno",IF(IFERROR(VLOOKUP(CONCATENATE($A156,"-",L$6,"-1-0"),'[1]KTAdO CRR'!$A$4:$D$1000,4,0),"")="",IFERROR(VLOOKUP(CONCATENATE($A156,"-",L$6),[1]!Data[[#All],[MASkod]:[Stav KL (se zjištěním/ bez zjištění)]],11,0),""),"zahájeno"))</f>
        <v/>
      </c>
      <c r="M156" s="58" t="str">
        <f>IF(L156="zahájeno",IFERROR(VLOOKUP(CONCATENATE($A156,"-",L$6,"-1-0"),'[1]KTAdO CRR'!$A$4:$D$1000,4,0),""),IF(L156="","",IFERROR(VLOOKUP(CONCATENATE($A156,"-",L$6),[1]!Data[[#All],[MASkod]:[Stav KL (se zjištěním/ bez zjištění)]],4,0),"")))</f>
        <v/>
      </c>
      <c r="N156" s="66" t="str">
        <f>IF(L156="","",IF(IFERROR(VLOOKUP(CONCATENATE($A156,"-",L$6),[1]!Data[[#All],[MASkod]:[JMPRO]],26,0),"")=0,"ANO",IFERROR(UPPER(LEFT(VLOOKUP(CONCATENATE($A156,"-",L$6),[1]!Data[[#All],[MASkod]:[JMPRO]],26,0),3)),"")))</f>
        <v/>
      </c>
      <c r="O156" s="67" t="str">
        <f>IF(AND(I156="zásadní zjištění",K156="NE"),COUNTIFS('[1]AdO CRR'!D:D,'Stav administrace CLLD v IROP'!A156,'[1]AdO CRR'!A:A,'Stav administrace CLLD v IROP'!J156),IF(AND(L156="zásadní zjištění",N156="NE"),COUNTIFS('[1]AdO CRR'!D:D,'Stav administrace CLLD v IROP'!A156,'[1]AdO CRR'!A:A,'Stav administrace CLLD v IROP'!M156),""))</f>
        <v/>
      </c>
      <c r="P156" s="67" t="str">
        <f>IF(AND(I156="zásadní zjištění",K156="NE"),COUNTIFS('[1]AdO CRR'!D:D,'Stav administrace CLLD v IROP'!A156,'[1]AdO CRR'!A:A,'Stav administrace CLLD v IROP'!J156,'[1]AdO CRR'!Q:Q,"ANO"),IF(AND(L156="zásadní zjištění",N156="NE"),COUNTIFS('[1]AdO CRR'!D:D,'Stav administrace CLLD v IROP'!A156,'[1]AdO CRR'!A:A,'Stav administrace CLLD v IROP'!M156,'[1]AdO CRR'!Q:Q,"ANO"),""))</f>
        <v/>
      </c>
      <c r="Q156" s="71">
        <f>IF(COUNTIFS('[1]AdO CRR'!D:D,'Stav administrace CLLD v IROP'!A156)=0,"",COUNTIFS('[1]AdO CRR'!D:D,'Stav administrace CLLD v IROP'!A156))</f>
        <v>14</v>
      </c>
      <c r="R156" s="71">
        <f>IF(COUNTIFS('[1]AdO CRR'!D:D,'Stav administrace CLLD v IROP'!A156,'[1]AdO CRR'!Q:Q,"ANO")=0,"",COUNTIFS('[1]AdO CRR'!D:D,'Stav administrace CLLD v IROP'!A156,'[1]AdO CRR'!Q:Q,"ANO"))</f>
        <v>13</v>
      </c>
      <c r="S156" s="65">
        <f>IF(IFERROR(GETPIVOTDATA("Registrační číslo projektu",[1]KHspoj909s!$A$3,"strategie MAS",A156,"Kód a název stavu2","PP30+")+GETPIVOTDATA("Registrační číslo projektu",[1]KHspoj909s!$A$3,"strategie MAS",A156,"Kód a název stavu2","PP27+")+GETPIVOTDATA("Registrační číslo projektu",[1]KHspoj909s!$A$3,"strategie MAS",A156,"Kód a název stavu2","PP41+"),"")=0,"",IFERROR(GETPIVOTDATA("Registrační číslo projektu",[1]KHspoj909s!$A$3,"strategie MAS",A156,"Kód a název stavu2","PP30+")+GETPIVOTDATA("Registrační číslo projektu",[1]KHspoj909s!$A$3,"strategie MAS",A156,"Kód a název stavu2","PP27+")+GETPIVOTDATA("Registrační číslo projektu",[1]KHspoj909s!$A$3,"strategie MAS",A156,"Kód a název stavu2","PP41+"),""))</f>
        <v>13</v>
      </c>
      <c r="T156" s="65">
        <f>IF(IFERROR(GETPIVOTDATA("Registrační číslo projektu",[1]KHspoj909s!$A$3,"strategie MAS",A156,"Kód a název stavu2","PP30+")+GETPIVOTDATA("Registrační číslo projektu",[1]KHspoj909s!$A$3,"strategie MAS",A156,"Kód a název stavu2","PP41+"),"")=0,"",IFERROR(GETPIVOTDATA("Registrační číslo projektu",[1]KHspoj909s!$A$3,"strategie MAS",A156,"Kód a název stavu2","PP30+")+GETPIVOTDATA("Registrační číslo projektu",[1]KHspoj909s!$A$3,"strategie MAS",A156,"Kód a název stavu2","PP41+"),""))</f>
        <v>13</v>
      </c>
      <c r="U156" s="65">
        <f>IF(IFERROR(GETPIVOTDATA("Registrační číslo projektu",[1]KHspoj909s!$A$3,"strategie MAS",A156,"Kód a název stavu2","PP41+"),"")=0,"",IFERROR(GETPIVOTDATA("Registrační číslo projektu",[1]KHspoj909s!$A$3,"strategie MAS",A156,"Kód a název stavu2","PP41+"),""))</f>
        <v>8</v>
      </c>
      <c r="V156" s="68">
        <f>IFERROR(VLOOKUP(A156,[1]M975!$A$5:$B$184,2,0),0)/1000</f>
        <v>20047.823350000002</v>
      </c>
    </row>
    <row r="157" spans="1:22" x14ac:dyDescent="0.25">
      <c r="A157" s="61" t="s">
        <v>346</v>
      </c>
      <c r="B157" s="62" t="s">
        <v>347</v>
      </c>
      <c r="C157" s="63" t="s">
        <v>93</v>
      </c>
      <c r="D157" s="64" t="s">
        <v>35</v>
      </c>
      <c r="E157" s="75" t="s">
        <v>35</v>
      </c>
      <c r="F157" s="73" t="s">
        <v>35</v>
      </c>
      <c r="G157" s="65">
        <f>IF(SUM(COUNTIFS([1]!HH902HH[číslo IN],'Stav administrace CLLD v IROP'!A157,[1]!HH902HH[[Kód stavu výzvy ]],{"S42";"S5";"S6";"S7";"S8";"S9"}))=0,"",SUM(COUNTIFS([1]!HH902HH[číslo IN],'Stav administrace CLLD v IROP'!A157,[1]!HH902HH[[Kód stavu výzvy ]],{"S42";"S5";"S6";"S7";"S8";"S9"})))</f>
        <v>13</v>
      </c>
      <c r="H157" s="65">
        <f>IF(SUM(COUNTIFS([1]!HH902HH[číslo IN],'Stav administrace CLLD v IROP'!A157,[1]!HH902HH[[Kód stavu výzvy ]],{"S8";"S9"}))=0,"",SUM(COUNTIFS([1]!HH902HH[číslo IN],'Stav administrace CLLD v IROP'!A157,[1]!HH902HH[[Kód stavu výzvy ]],{"S8";"S9"})))</f>
        <v>10</v>
      </c>
      <c r="I157" s="57" t="str">
        <f>IF(IF(IFERROR(VLOOKUP(CONCATENATE($A157,"-",I$6,"-1-0"),'[1]KTAdO CRR'!$A$4:$D$1000,4,0),"")="",IFERROR(VLOOKUP(CONCATENATE($A157,"-",I$6),[1]!Data[[#All],[MASkod]:[Stav KL (se zjištěním/ bez zjištění)]],11,0),""),"zahájeno")=0,"",IF(IFERROR(VLOOKUP(CONCATENATE($A157,"-",I$6,"-1-0"),'[1]KTAdO CRR'!$A$4:$D$1000,4,0),"")="",IFERROR(VLOOKUP(CONCATENATE($A157,"-",I$6),[1]!Data[[#All],[MASkod]:[Stav KL (se zjištěním/ bez zjištění)]],11,0),""),"zahájeno"))</f>
        <v>se zjištěním</v>
      </c>
      <c r="J157" s="58">
        <f>IF(I157="zahájeno",IFERROR(VLOOKUP(CONCATENATE($A157,"-",I$6,"-1-0"),'[1]KTAdO CRR'!$A$4:$D$1000,4,0),""),IF(I157="","",IFERROR(VLOOKUP(CONCATENATE($A157,"-",I$6),[1]!Data[[#All],[MASkod]:[Stav KL (se zjištěním/ bez zjištění)]],4,0),"")))</f>
        <v>3</v>
      </c>
      <c r="K157" s="66" t="str">
        <f>IF(I157="","",IF(IFERROR(VLOOKUP(CONCATENATE($A157,"-",I$6),[1]!Data[[#All],[MASkod]:[JMPRO]],26,0),"")=0,"ANO",IFERROR(UPPER(LEFT(VLOOKUP(CONCATENATE($A157,"-",I$6),[1]!Data[[#All],[MASkod]:[JMPRO]],26,0),3)),"")))</f>
        <v>ANO</v>
      </c>
      <c r="L157" s="57" t="str">
        <f>IF(IF(IFERROR(VLOOKUP(CONCATENATE($A157,"-",L$6,"-1-0"),'[1]KTAdO CRR'!$A$4:$D$1000,4,0),"")="",IFERROR(VLOOKUP(CONCATENATE($A157,"-",L$6),[1]!Data[[#All],[MASkod]:[Stav KL (se zjištěním/ bez zjištění)]],11,0),""),"zahájeno")=0,"zahájheno",IF(IFERROR(VLOOKUP(CONCATENATE($A157,"-",L$6,"-1-0"),'[1]KTAdO CRR'!$A$4:$D$1000,4,0),"")="",IFERROR(VLOOKUP(CONCATENATE($A157,"-",L$6),[1]!Data[[#All],[MASkod]:[Stav KL (se zjištěním/ bez zjištění)]],11,0),""),"zahájeno"))</f>
        <v/>
      </c>
      <c r="M157" s="58" t="str">
        <f>IF(L157="zahájeno",IFERROR(VLOOKUP(CONCATENATE($A157,"-",L$6,"-1-0"),'[1]KTAdO CRR'!$A$4:$D$1000,4,0),""),IF(L157="","",IFERROR(VLOOKUP(CONCATENATE($A157,"-",L$6),[1]!Data[[#All],[MASkod]:[Stav KL (se zjištěním/ bez zjištění)]],4,0),"")))</f>
        <v/>
      </c>
      <c r="N157" s="66" t="str">
        <f>IF(L157="","",IF(IFERROR(VLOOKUP(CONCATENATE($A157,"-",L$6),[1]!Data[[#All],[MASkod]:[JMPRO]],26,0),"")=0,"ANO",IFERROR(UPPER(LEFT(VLOOKUP(CONCATENATE($A157,"-",L$6),[1]!Data[[#All],[MASkod]:[JMPRO]],26,0),3)),"")))</f>
        <v/>
      </c>
      <c r="O157" s="67" t="str">
        <f>IF(AND(I157="zásadní zjištění",K157="NE"),COUNTIFS('[1]AdO CRR'!D:D,'Stav administrace CLLD v IROP'!A157,'[1]AdO CRR'!A:A,'Stav administrace CLLD v IROP'!J157),IF(AND(L157="zásadní zjištění",N157="NE"),COUNTIFS('[1]AdO CRR'!D:D,'Stav administrace CLLD v IROP'!A157,'[1]AdO CRR'!A:A,'Stav administrace CLLD v IROP'!M157),""))</f>
        <v/>
      </c>
      <c r="P157" s="67" t="str">
        <f>IF(AND(I157="zásadní zjištění",K157="NE"),COUNTIFS('[1]AdO CRR'!D:D,'Stav administrace CLLD v IROP'!A157,'[1]AdO CRR'!A:A,'Stav administrace CLLD v IROP'!J157,'[1]AdO CRR'!Q:Q,"ANO"),IF(AND(L157="zásadní zjištění",N157="NE"),COUNTIFS('[1]AdO CRR'!D:D,'Stav administrace CLLD v IROP'!A157,'[1]AdO CRR'!A:A,'Stav administrace CLLD v IROP'!M157,'[1]AdO CRR'!Q:Q,"ANO"),""))</f>
        <v/>
      </c>
      <c r="Q157" s="71">
        <f>IF(COUNTIFS('[1]AdO CRR'!D:D,'Stav administrace CLLD v IROP'!A157)=0,"",COUNTIFS('[1]AdO CRR'!D:D,'Stav administrace CLLD v IROP'!A157))</f>
        <v>11</v>
      </c>
      <c r="R157" s="71">
        <f>IF(COUNTIFS('[1]AdO CRR'!D:D,'Stav administrace CLLD v IROP'!A157,'[1]AdO CRR'!Q:Q,"ANO")=0,"",COUNTIFS('[1]AdO CRR'!D:D,'Stav administrace CLLD v IROP'!A157,'[1]AdO CRR'!Q:Q,"ANO"))</f>
        <v>8</v>
      </c>
      <c r="S157" s="65">
        <f>IF(IFERROR(GETPIVOTDATA("Registrační číslo projektu",[1]KHspoj909s!$A$3,"strategie MAS",A157,"Kód a název stavu2","PP30+")+GETPIVOTDATA("Registrační číslo projektu",[1]KHspoj909s!$A$3,"strategie MAS",A157,"Kód a název stavu2","PP27+")+GETPIVOTDATA("Registrační číslo projektu",[1]KHspoj909s!$A$3,"strategie MAS",A157,"Kód a název stavu2","PP41+"),"")=0,"",IFERROR(GETPIVOTDATA("Registrační číslo projektu",[1]KHspoj909s!$A$3,"strategie MAS",A157,"Kód a název stavu2","PP30+")+GETPIVOTDATA("Registrační číslo projektu",[1]KHspoj909s!$A$3,"strategie MAS",A157,"Kód a název stavu2","PP27+")+GETPIVOTDATA("Registrační číslo projektu",[1]KHspoj909s!$A$3,"strategie MAS",A157,"Kód a název stavu2","PP41+"),""))</f>
        <v>7</v>
      </c>
      <c r="T157" s="65">
        <f>IF(IFERROR(GETPIVOTDATA("Registrační číslo projektu",[1]KHspoj909s!$A$3,"strategie MAS",A157,"Kód a název stavu2","PP30+")+GETPIVOTDATA("Registrační číslo projektu",[1]KHspoj909s!$A$3,"strategie MAS",A157,"Kód a název stavu2","PP41+"),"")=0,"",IFERROR(GETPIVOTDATA("Registrační číslo projektu",[1]KHspoj909s!$A$3,"strategie MAS",A157,"Kód a název stavu2","PP30+")+GETPIVOTDATA("Registrační číslo projektu",[1]KHspoj909s!$A$3,"strategie MAS",A157,"Kód a název stavu2","PP41+"),""))</f>
        <v>7</v>
      </c>
      <c r="U157" s="65" t="str">
        <f>IF(IFERROR(GETPIVOTDATA("Registrační číslo projektu",[1]KHspoj909s!$A$3,"strategie MAS",A157,"Kód a název stavu2","PP41+"),"")=0,"",IFERROR(GETPIVOTDATA("Registrační číslo projektu",[1]KHspoj909s!$A$3,"strategie MAS",A157,"Kód a název stavu2","PP41+"),""))</f>
        <v/>
      </c>
      <c r="V157" s="68">
        <f>IFERROR(VLOOKUP(A157,[1]M975!$A$5:$B$184,2,0),0)/1000</f>
        <v>0</v>
      </c>
    </row>
    <row r="158" spans="1:22" x14ac:dyDescent="0.25">
      <c r="A158" s="61" t="s">
        <v>348</v>
      </c>
      <c r="B158" s="62" t="s">
        <v>349</v>
      </c>
      <c r="C158" s="63" t="s">
        <v>111</v>
      </c>
      <c r="D158" s="64" t="s">
        <v>35</v>
      </c>
      <c r="E158" s="75" t="s">
        <v>35</v>
      </c>
      <c r="F158" s="73" t="s">
        <v>35</v>
      </c>
      <c r="G158" s="65">
        <f>IF(SUM(COUNTIFS([1]!HH902HH[číslo IN],'Stav administrace CLLD v IROP'!A158,[1]!HH902HH[[Kód stavu výzvy ]],{"S42";"S5";"S6";"S7";"S8";"S9"}))=0,"",SUM(COUNTIFS([1]!HH902HH[číslo IN],'Stav administrace CLLD v IROP'!A158,[1]!HH902HH[[Kód stavu výzvy ]],{"S42";"S5";"S6";"S7";"S8";"S9"})))</f>
        <v>3</v>
      </c>
      <c r="H158" s="65">
        <f>IF(SUM(COUNTIFS([1]!HH902HH[číslo IN],'Stav administrace CLLD v IROP'!A158,[1]!HH902HH[[Kód stavu výzvy ]],{"S8";"S9"}))=0,"",SUM(COUNTIFS([1]!HH902HH[číslo IN],'Stav administrace CLLD v IROP'!A158,[1]!HH902HH[[Kód stavu výzvy ]],{"S8";"S9"})))</f>
        <v>2</v>
      </c>
      <c r="I158" s="57" t="str">
        <f>IF(IF(IFERROR(VLOOKUP(CONCATENATE($A158,"-",I$6,"-1-0"),'[1]KTAdO CRR'!$A$4:$D$1000,4,0),"")="",IFERROR(VLOOKUP(CONCATENATE($A158,"-",I$6),[1]!Data[[#All],[MASkod]:[Stav KL (se zjištěním/ bez zjištění)]],11,0),""),"zahájeno")=0,"",IF(IFERROR(VLOOKUP(CONCATENATE($A158,"-",I$6,"-1-0"),'[1]KTAdO CRR'!$A$4:$D$1000,4,0),"")="",IFERROR(VLOOKUP(CONCATENATE($A158,"-",I$6),[1]!Data[[#All],[MASkod]:[Stav KL (se zjištěním/ bez zjištění)]],11,0),""),"zahájeno"))</f>
        <v/>
      </c>
      <c r="J158" s="58" t="str">
        <f>IF(I158="zahájeno",IFERROR(VLOOKUP(CONCATENATE($A158,"-",I$6,"-1-0"),'[1]KTAdO CRR'!$A$4:$D$1000,4,0),""),IF(I158="","",IFERROR(VLOOKUP(CONCATENATE($A158,"-",I$6),[1]!Data[[#All],[MASkod]:[Stav KL (se zjištěním/ bez zjištění)]],4,0),"")))</f>
        <v/>
      </c>
      <c r="K158" s="66" t="str">
        <f>IF(I158="","",IF(IFERROR(VLOOKUP(CONCATENATE($A158,"-",I$6),[1]!Data[[#All],[MASkod]:[JMPRO]],26,0),"")=0,"ANO",IFERROR(UPPER(LEFT(VLOOKUP(CONCATENATE($A158,"-",I$6),[1]!Data[[#All],[MASkod]:[JMPRO]],26,0),3)),"")))</f>
        <v/>
      </c>
      <c r="L158" s="57" t="str">
        <f>IF(IF(IFERROR(VLOOKUP(CONCATENATE($A158,"-",L$6,"-1-0"),'[1]KTAdO CRR'!$A$4:$D$1000,4,0),"")="",IFERROR(VLOOKUP(CONCATENATE($A158,"-",L$6),[1]!Data[[#All],[MASkod]:[Stav KL (se zjištěním/ bez zjištění)]],11,0),""),"zahájeno")=0,"zahájheno",IF(IFERROR(VLOOKUP(CONCATENATE($A158,"-",L$6,"-1-0"),'[1]KTAdO CRR'!$A$4:$D$1000,4,0),"")="",IFERROR(VLOOKUP(CONCATENATE($A158,"-",L$6),[1]!Data[[#All],[MASkod]:[Stav KL (se zjištěním/ bez zjištění)]],11,0),""),"zahájeno"))</f>
        <v/>
      </c>
      <c r="M158" s="58" t="str">
        <f>IF(L158="zahájeno",IFERROR(VLOOKUP(CONCATENATE($A158,"-",L$6,"-1-0"),'[1]KTAdO CRR'!$A$4:$D$1000,4,0),""),IF(L158="","",IFERROR(VLOOKUP(CONCATENATE($A158,"-",L$6),[1]!Data[[#All],[MASkod]:[Stav KL (se zjištěním/ bez zjištění)]],4,0),"")))</f>
        <v/>
      </c>
      <c r="N158" s="66" t="str">
        <f>IF(L158="","",IF(IFERROR(VLOOKUP(CONCATENATE($A158,"-",L$6),[1]!Data[[#All],[MASkod]:[JMPRO]],26,0),"")=0,"ANO",IFERROR(UPPER(LEFT(VLOOKUP(CONCATENATE($A158,"-",L$6),[1]!Data[[#All],[MASkod]:[JMPRO]],26,0),3)),"")))</f>
        <v/>
      </c>
      <c r="O158" s="67" t="str">
        <f>IF(AND(I158="zásadní zjištění",K158="NE"),COUNTIFS('[1]AdO CRR'!D:D,'Stav administrace CLLD v IROP'!A158,'[1]AdO CRR'!A:A,'Stav administrace CLLD v IROP'!J158),IF(AND(L158="zásadní zjištění",N158="NE"),COUNTIFS('[1]AdO CRR'!D:D,'Stav administrace CLLD v IROP'!A158,'[1]AdO CRR'!A:A,'Stav administrace CLLD v IROP'!M158),""))</f>
        <v/>
      </c>
      <c r="P158" s="67" t="str">
        <f>IF(AND(I158="zásadní zjištění",K158="NE"),COUNTIFS('[1]AdO CRR'!D:D,'Stav administrace CLLD v IROP'!A158,'[1]AdO CRR'!A:A,'Stav administrace CLLD v IROP'!J158,'[1]AdO CRR'!Q:Q,"ANO"),IF(AND(L158="zásadní zjištění",N158="NE"),COUNTIFS('[1]AdO CRR'!D:D,'Stav administrace CLLD v IROP'!A158,'[1]AdO CRR'!A:A,'Stav administrace CLLD v IROP'!M158,'[1]AdO CRR'!Q:Q,"ANO"),""))</f>
        <v/>
      </c>
      <c r="Q158" s="71" t="str">
        <f>IF(COUNTIFS('[1]AdO CRR'!D:D,'Stav administrace CLLD v IROP'!A158)=0,"",COUNTIFS('[1]AdO CRR'!D:D,'Stav administrace CLLD v IROP'!A158))</f>
        <v/>
      </c>
      <c r="R158" s="71" t="str">
        <f>IF(COUNTIFS('[1]AdO CRR'!D:D,'Stav administrace CLLD v IROP'!A158,'[1]AdO CRR'!Q:Q,"ANO")=0,"",COUNTIFS('[1]AdO CRR'!D:D,'Stav administrace CLLD v IROP'!A158,'[1]AdO CRR'!Q:Q,"ANO"))</f>
        <v/>
      </c>
      <c r="S158" s="65" t="str">
        <f>IF(IFERROR(GETPIVOTDATA("Registrační číslo projektu",[1]KHspoj909s!$A$3,"strategie MAS",A158,"Kód a název stavu2","PP30+")+GETPIVOTDATA("Registrační číslo projektu",[1]KHspoj909s!$A$3,"strategie MAS",A158,"Kód a název stavu2","PP27+")+GETPIVOTDATA("Registrační číslo projektu",[1]KHspoj909s!$A$3,"strategie MAS",A158,"Kód a název stavu2","PP41+"),"")=0,"",IFERROR(GETPIVOTDATA("Registrační číslo projektu",[1]KHspoj909s!$A$3,"strategie MAS",A158,"Kód a název stavu2","PP30+")+GETPIVOTDATA("Registrační číslo projektu",[1]KHspoj909s!$A$3,"strategie MAS",A158,"Kód a název stavu2","PP27+")+GETPIVOTDATA("Registrační číslo projektu",[1]KHspoj909s!$A$3,"strategie MAS",A158,"Kód a název stavu2","PP41+"),""))</f>
        <v/>
      </c>
      <c r="T158" s="65" t="str">
        <f>IF(IFERROR(GETPIVOTDATA("Registrační číslo projektu",[1]KHspoj909s!$A$3,"strategie MAS",A158,"Kód a název stavu2","PP30+")+GETPIVOTDATA("Registrační číslo projektu",[1]KHspoj909s!$A$3,"strategie MAS",A158,"Kód a název stavu2","PP41+"),"")=0,"",IFERROR(GETPIVOTDATA("Registrační číslo projektu",[1]KHspoj909s!$A$3,"strategie MAS",A158,"Kód a název stavu2","PP30+")+GETPIVOTDATA("Registrační číslo projektu",[1]KHspoj909s!$A$3,"strategie MAS",A158,"Kód a název stavu2","PP41+"),""))</f>
        <v/>
      </c>
      <c r="U158" s="65" t="str">
        <f>IF(IFERROR(GETPIVOTDATA("Registrační číslo projektu",[1]KHspoj909s!$A$3,"strategie MAS",A158,"Kód a název stavu2","PP41+"),"")=0,"",IFERROR(GETPIVOTDATA("Registrační číslo projektu",[1]KHspoj909s!$A$3,"strategie MAS",A158,"Kód a název stavu2","PP41+"),""))</f>
        <v/>
      </c>
      <c r="V158" s="68">
        <f>IFERROR(VLOOKUP(A158,[1]M975!$A$5:$B$184,2,0),0)/1000</f>
        <v>0</v>
      </c>
    </row>
    <row r="159" spans="1:22" x14ac:dyDescent="0.25">
      <c r="A159" s="61" t="s">
        <v>350</v>
      </c>
      <c r="B159" s="69" t="s">
        <v>351</v>
      </c>
      <c r="C159" s="63" t="s">
        <v>63</v>
      </c>
      <c r="D159" s="64" t="s">
        <v>35</v>
      </c>
      <c r="E159" s="64" t="s">
        <v>35</v>
      </c>
      <c r="F159" s="73" t="s">
        <v>35</v>
      </c>
      <c r="G159" s="65">
        <f>IF(SUM(COUNTIFS([1]!HH902HH[číslo IN],'Stav administrace CLLD v IROP'!A159,[1]!HH902HH[[Kód stavu výzvy ]],{"S42";"S5";"S6";"S7";"S8";"S9"}))=0,"",SUM(COUNTIFS([1]!HH902HH[číslo IN],'Stav administrace CLLD v IROP'!A159,[1]!HH902HH[[Kód stavu výzvy ]],{"S42";"S5";"S6";"S7";"S8";"S9"})))</f>
        <v>1</v>
      </c>
      <c r="H159" s="65">
        <f>IF(SUM(COUNTIFS([1]!HH902HH[číslo IN],'Stav administrace CLLD v IROP'!A159,[1]!HH902HH[[Kód stavu výzvy ]],{"S8";"S9"}))=0,"",SUM(COUNTIFS([1]!HH902HH[číslo IN],'Stav administrace CLLD v IROP'!A159,[1]!HH902HH[[Kód stavu výzvy ]],{"S8";"S9"})))</f>
        <v>1</v>
      </c>
      <c r="I159" s="57" t="str">
        <f>IF(IF(IFERROR(VLOOKUP(CONCATENATE($A159,"-",I$6,"-1-0"),'[1]KTAdO CRR'!$A$4:$D$1000,4,0),"")="",IFERROR(VLOOKUP(CONCATENATE($A159,"-",I$6),[1]!Data[[#All],[MASkod]:[Stav KL (se zjištěním/ bez zjištění)]],11,0),""),"zahájeno")=0,"",IF(IFERROR(VLOOKUP(CONCATENATE($A159,"-",I$6,"-1-0"),'[1]KTAdO CRR'!$A$4:$D$1000,4,0),"")="",IFERROR(VLOOKUP(CONCATENATE($A159,"-",I$6),[1]!Data[[#All],[MASkod]:[Stav KL (se zjištěním/ bez zjištění)]],11,0),""),"zahájeno"))</f>
        <v/>
      </c>
      <c r="J159" s="58" t="str">
        <f>IF(I159="zahájeno",IFERROR(VLOOKUP(CONCATENATE($A159,"-",I$6,"-1-0"),'[1]KTAdO CRR'!$A$4:$D$1000,4,0),""),IF(I159="","",IFERROR(VLOOKUP(CONCATENATE($A159,"-",I$6),[1]!Data[[#All],[MASkod]:[Stav KL (se zjištěním/ bez zjištění)]],4,0),"")))</f>
        <v/>
      </c>
      <c r="K159" s="66" t="str">
        <f>IF(I159="","",IF(IFERROR(VLOOKUP(CONCATENATE($A159,"-",I$6),[1]!Data[[#All],[MASkod]:[JMPRO]],26,0),"")=0,"ANO",IFERROR(UPPER(LEFT(VLOOKUP(CONCATENATE($A159,"-",I$6),[1]!Data[[#All],[MASkod]:[JMPRO]],26,0),3)),"")))</f>
        <v/>
      </c>
      <c r="L159" s="57" t="str">
        <f>IF(IF(IFERROR(VLOOKUP(CONCATENATE($A159,"-",L$6,"-1-0"),'[1]KTAdO CRR'!$A$4:$D$1000,4,0),"")="",IFERROR(VLOOKUP(CONCATENATE($A159,"-",L$6),[1]!Data[[#All],[MASkod]:[Stav KL (se zjištěním/ bez zjištění)]],11,0),""),"zahájeno")=0,"zahájheno",IF(IFERROR(VLOOKUP(CONCATENATE($A159,"-",L$6,"-1-0"),'[1]KTAdO CRR'!$A$4:$D$1000,4,0),"")="",IFERROR(VLOOKUP(CONCATENATE($A159,"-",L$6),[1]!Data[[#All],[MASkod]:[Stav KL (se zjištěním/ bez zjištění)]],11,0),""),"zahájeno"))</f>
        <v/>
      </c>
      <c r="M159" s="58" t="str">
        <f>IF(L159="zahájeno",IFERROR(VLOOKUP(CONCATENATE($A159,"-",L$6,"-1-0"),'[1]KTAdO CRR'!$A$4:$D$1000,4,0),""),IF(L159="","",IFERROR(VLOOKUP(CONCATENATE($A159,"-",L$6),[1]!Data[[#All],[MASkod]:[Stav KL (se zjištěním/ bez zjištění)]],4,0),"")))</f>
        <v/>
      </c>
      <c r="N159" s="66" t="str">
        <f>IF(L159="","",IF(IFERROR(VLOOKUP(CONCATENATE($A159,"-",L$6),[1]!Data[[#All],[MASkod]:[JMPRO]],26,0),"")=0,"ANO",IFERROR(UPPER(LEFT(VLOOKUP(CONCATENATE($A159,"-",L$6),[1]!Data[[#All],[MASkod]:[JMPRO]],26,0),3)),"")))</f>
        <v/>
      </c>
      <c r="O159" s="67" t="str">
        <f>IF(AND(I159="zásadní zjištění",K159="NE"),COUNTIFS('[1]AdO CRR'!D:D,'Stav administrace CLLD v IROP'!A159,'[1]AdO CRR'!A:A,'Stav administrace CLLD v IROP'!J159),IF(AND(L159="zásadní zjištění",N159="NE"),COUNTIFS('[1]AdO CRR'!D:D,'Stav administrace CLLD v IROP'!A159,'[1]AdO CRR'!A:A,'Stav administrace CLLD v IROP'!M159),""))</f>
        <v/>
      </c>
      <c r="P159" s="67" t="str">
        <f>IF(AND(I159="zásadní zjištění",K159="NE"),COUNTIFS('[1]AdO CRR'!D:D,'Stav administrace CLLD v IROP'!A159,'[1]AdO CRR'!A:A,'Stav administrace CLLD v IROP'!J159,'[1]AdO CRR'!Q:Q,"ANO"),IF(AND(L159="zásadní zjištění",N159="NE"),COUNTIFS('[1]AdO CRR'!D:D,'Stav administrace CLLD v IROP'!A159,'[1]AdO CRR'!A:A,'Stav administrace CLLD v IROP'!M159,'[1]AdO CRR'!Q:Q,"ANO"),""))</f>
        <v/>
      </c>
      <c r="Q159" s="71" t="str">
        <f>IF(COUNTIFS('[1]AdO CRR'!D:D,'Stav administrace CLLD v IROP'!A159)=0,"",COUNTIFS('[1]AdO CRR'!D:D,'Stav administrace CLLD v IROP'!A159))</f>
        <v/>
      </c>
      <c r="R159" s="71" t="str">
        <f>IF(COUNTIFS('[1]AdO CRR'!D:D,'Stav administrace CLLD v IROP'!A159,'[1]AdO CRR'!Q:Q,"ANO")=0,"",COUNTIFS('[1]AdO CRR'!D:D,'Stav administrace CLLD v IROP'!A159,'[1]AdO CRR'!Q:Q,"ANO"))</f>
        <v/>
      </c>
      <c r="S159" s="65" t="str">
        <f>IF(IFERROR(GETPIVOTDATA("Registrační číslo projektu",[1]KHspoj909s!$A$3,"strategie MAS",A159,"Kód a název stavu2","PP30+")+GETPIVOTDATA("Registrační číslo projektu",[1]KHspoj909s!$A$3,"strategie MAS",A159,"Kód a název stavu2","PP27+")+GETPIVOTDATA("Registrační číslo projektu",[1]KHspoj909s!$A$3,"strategie MAS",A159,"Kód a název stavu2","PP41+"),"")=0,"",IFERROR(GETPIVOTDATA("Registrační číslo projektu",[1]KHspoj909s!$A$3,"strategie MAS",A159,"Kód a název stavu2","PP30+")+GETPIVOTDATA("Registrační číslo projektu",[1]KHspoj909s!$A$3,"strategie MAS",A159,"Kód a název stavu2","PP27+")+GETPIVOTDATA("Registrační číslo projektu",[1]KHspoj909s!$A$3,"strategie MAS",A159,"Kód a název stavu2","PP41+"),""))</f>
        <v/>
      </c>
      <c r="T159" s="65" t="str">
        <f>IF(IFERROR(GETPIVOTDATA("Registrační číslo projektu",[1]KHspoj909s!$A$3,"strategie MAS",A159,"Kód a název stavu2","PP30+")+GETPIVOTDATA("Registrační číslo projektu",[1]KHspoj909s!$A$3,"strategie MAS",A159,"Kód a název stavu2","PP41+"),"")=0,"",IFERROR(GETPIVOTDATA("Registrační číslo projektu",[1]KHspoj909s!$A$3,"strategie MAS",A159,"Kód a název stavu2","PP30+")+GETPIVOTDATA("Registrační číslo projektu",[1]KHspoj909s!$A$3,"strategie MAS",A159,"Kód a název stavu2","PP41+"),""))</f>
        <v/>
      </c>
      <c r="U159" s="65" t="str">
        <f>IF(IFERROR(GETPIVOTDATA("Registrační číslo projektu",[1]KHspoj909s!$A$3,"strategie MAS",A159,"Kód a název stavu2","PP41+"),"")=0,"",IFERROR(GETPIVOTDATA("Registrační číslo projektu",[1]KHspoj909s!$A$3,"strategie MAS",A159,"Kód a název stavu2","PP41+"),""))</f>
        <v/>
      </c>
      <c r="V159" s="68">
        <f>IFERROR(VLOOKUP(A159,[1]M975!$A$5:$B$184,2,0),0)/1000</f>
        <v>0</v>
      </c>
    </row>
    <row r="160" spans="1:22" x14ac:dyDescent="0.25">
      <c r="A160" s="61" t="s">
        <v>352</v>
      </c>
      <c r="B160" s="62" t="s">
        <v>353</v>
      </c>
      <c r="C160" s="63" t="s">
        <v>40</v>
      </c>
      <c r="D160" s="64" t="s">
        <v>35</v>
      </c>
      <c r="E160" s="75" t="s">
        <v>35</v>
      </c>
      <c r="F160" s="73" t="s">
        <v>35</v>
      </c>
      <c r="G160" s="65">
        <f>IF(SUM(COUNTIFS([1]!HH902HH[číslo IN],'Stav administrace CLLD v IROP'!A160,[1]!HH902HH[[Kód stavu výzvy ]],{"S42";"S5";"S6";"S7";"S8";"S9"}))=0,"",SUM(COUNTIFS([1]!HH902HH[číslo IN],'Stav administrace CLLD v IROP'!A160,[1]!HH902HH[[Kód stavu výzvy ]],{"S42";"S5";"S6";"S7";"S8";"S9"})))</f>
        <v>6</v>
      </c>
      <c r="H160" s="65">
        <f>IF(SUM(COUNTIFS([1]!HH902HH[číslo IN],'Stav administrace CLLD v IROP'!A160,[1]!HH902HH[[Kód stavu výzvy ]],{"S8";"S9"}))=0,"",SUM(COUNTIFS([1]!HH902HH[číslo IN],'Stav administrace CLLD v IROP'!A160,[1]!HH902HH[[Kód stavu výzvy ]],{"S8";"S9"})))</f>
        <v>5</v>
      </c>
      <c r="I160" s="57" t="str">
        <f>IF(IF(IFERROR(VLOOKUP(CONCATENATE($A160,"-",I$6,"-1-0"),'[1]KTAdO CRR'!$A$4:$D$1000,4,0),"")="",IFERROR(VLOOKUP(CONCATENATE($A160,"-",I$6),[1]!Data[[#All],[MASkod]:[Stav KL (se zjištěním/ bez zjištění)]],11,0),""),"zahájeno")=0,"",IF(IFERROR(VLOOKUP(CONCATENATE($A160,"-",I$6,"-1-0"),'[1]KTAdO CRR'!$A$4:$D$1000,4,0),"")="",IFERROR(VLOOKUP(CONCATENATE($A160,"-",I$6),[1]!Data[[#All],[MASkod]:[Stav KL (se zjištěním/ bez zjištění)]],11,0),""),"zahájeno"))</f>
        <v>se zjištěním</v>
      </c>
      <c r="J160" s="58">
        <f>IF(I160="zahájeno",IFERROR(VLOOKUP(CONCATENATE($A160,"-",I$6,"-1-0"),'[1]KTAdO CRR'!$A$4:$D$1000,4,0),""),IF(I160="","",IFERROR(VLOOKUP(CONCATENATE($A160,"-",I$6),[1]!Data[[#All],[MASkod]:[Stav KL (se zjištěním/ bez zjištění)]],4,0),"")))</f>
        <v>2</v>
      </c>
      <c r="K160" s="66" t="str">
        <f>IF(I160="","",IF(IFERROR(VLOOKUP(CONCATENATE($A160,"-",I$6),[1]!Data[[#All],[MASkod]:[JMPRO]],26,0),"")=0,"ANO",IFERROR(UPPER(LEFT(VLOOKUP(CONCATENATE($A160,"-",I$6),[1]!Data[[#All],[MASkod]:[JMPRO]],26,0),3)),"")))</f>
        <v>ANO</v>
      </c>
      <c r="L160" s="57" t="str">
        <f>IF(IF(IFERROR(VLOOKUP(CONCATENATE($A160,"-",L$6,"-1-0"),'[1]KTAdO CRR'!$A$4:$D$1000,4,0),"")="",IFERROR(VLOOKUP(CONCATENATE($A160,"-",L$6),[1]!Data[[#All],[MASkod]:[Stav KL (se zjištěním/ bez zjištění)]],11,0),""),"zahájeno")=0,"zahájheno",IF(IFERROR(VLOOKUP(CONCATENATE($A160,"-",L$6,"-1-0"),'[1]KTAdO CRR'!$A$4:$D$1000,4,0),"")="",IFERROR(VLOOKUP(CONCATENATE($A160,"-",L$6),[1]!Data[[#All],[MASkod]:[Stav KL (se zjištěním/ bez zjištění)]],11,0),""),"zahájeno"))</f>
        <v/>
      </c>
      <c r="M160" s="58" t="str">
        <f>IF(L160="zahájeno",IFERROR(VLOOKUP(CONCATENATE($A160,"-",L$6,"-1-0"),'[1]KTAdO CRR'!$A$4:$D$1000,4,0),""),IF(L160="","",IFERROR(VLOOKUP(CONCATENATE($A160,"-",L$6),[1]!Data[[#All],[MASkod]:[Stav KL (se zjištěním/ bez zjištění)]],4,0),"")))</f>
        <v/>
      </c>
      <c r="N160" s="66" t="str">
        <f>IF(L160="","",IF(IFERROR(VLOOKUP(CONCATENATE($A160,"-",L$6),[1]!Data[[#All],[MASkod]:[JMPRO]],26,0),"")=0,"ANO",IFERROR(UPPER(LEFT(VLOOKUP(CONCATENATE($A160,"-",L$6),[1]!Data[[#All],[MASkod]:[JMPRO]],26,0),3)),"")))</f>
        <v/>
      </c>
      <c r="O160" s="67" t="str">
        <f>IF(AND(I160="zásadní zjištění",K160="NE"),COUNTIFS('[1]AdO CRR'!D:D,'Stav administrace CLLD v IROP'!A160,'[1]AdO CRR'!A:A,'Stav administrace CLLD v IROP'!J160),IF(AND(L160="zásadní zjištění",N160="NE"),COUNTIFS('[1]AdO CRR'!D:D,'Stav administrace CLLD v IROP'!A160,'[1]AdO CRR'!A:A,'Stav administrace CLLD v IROP'!M160),""))</f>
        <v/>
      </c>
      <c r="P160" s="67" t="str">
        <f>IF(AND(I160="zásadní zjištění",K160="NE"),COUNTIFS('[1]AdO CRR'!D:D,'Stav administrace CLLD v IROP'!A160,'[1]AdO CRR'!A:A,'Stav administrace CLLD v IROP'!J160,'[1]AdO CRR'!Q:Q,"ANO"),IF(AND(L160="zásadní zjištění",N160="NE"),COUNTIFS('[1]AdO CRR'!D:D,'Stav administrace CLLD v IROP'!A160,'[1]AdO CRR'!A:A,'Stav administrace CLLD v IROP'!M160,'[1]AdO CRR'!Q:Q,"ANO"),""))</f>
        <v/>
      </c>
      <c r="Q160" s="71">
        <f>IF(COUNTIFS('[1]AdO CRR'!D:D,'Stav administrace CLLD v IROP'!A160)=0,"",COUNTIFS('[1]AdO CRR'!D:D,'Stav administrace CLLD v IROP'!A160))</f>
        <v>7</v>
      </c>
      <c r="R160" s="71">
        <f>IF(COUNTIFS('[1]AdO CRR'!D:D,'Stav administrace CLLD v IROP'!A160,'[1]AdO CRR'!Q:Q,"ANO")=0,"",COUNTIFS('[1]AdO CRR'!D:D,'Stav administrace CLLD v IROP'!A160,'[1]AdO CRR'!Q:Q,"ANO"))</f>
        <v>3</v>
      </c>
      <c r="S160" s="65">
        <f>IF(IFERROR(GETPIVOTDATA("Registrační číslo projektu",[1]KHspoj909s!$A$3,"strategie MAS",A160,"Kód a název stavu2","PP30+")+GETPIVOTDATA("Registrační číslo projektu",[1]KHspoj909s!$A$3,"strategie MAS",A160,"Kód a název stavu2","PP27+")+GETPIVOTDATA("Registrační číslo projektu",[1]KHspoj909s!$A$3,"strategie MAS",A160,"Kód a název stavu2","PP41+"),"")=0,"",IFERROR(GETPIVOTDATA("Registrační číslo projektu",[1]KHspoj909s!$A$3,"strategie MAS",A160,"Kód a název stavu2","PP30+")+GETPIVOTDATA("Registrační číslo projektu",[1]KHspoj909s!$A$3,"strategie MAS",A160,"Kód a název stavu2","PP27+")+GETPIVOTDATA("Registrační číslo projektu",[1]KHspoj909s!$A$3,"strategie MAS",A160,"Kód a název stavu2","PP41+"),""))</f>
        <v>2</v>
      </c>
      <c r="T160" s="65" t="str">
        <f>IF(IFERROR(GETPIVOTDATA("Registrační číslo projektu",[1]KHspoj909s!$A$3,"strategie MAS",A160,"Kód a název stavu2","PP30+")+GETPIVOTDATA("Registrační číslo projektu",[1]KHspoj909s!$A$3,"strategie MAS",A160,"Kód a název stavu2","PP41+"),"")=0,"",IFERROR(GETPIVOTDATA("Registrační číslo projektu",[1]KHspoj909s!$A$3,"strategie MAS",A160,"Kód a název stavu2","PP30+")+GETPIVOTDATA("Registrační číslo projektu",[1]KHspoj909s!$A$3,"strategie MAS",A160,"Kód a název stavu2","PP41+"),""))</f>
        <v/>
      </c>
      <c r="U160" s="65" t="str">
        <f>IF(IFERROR(GETPIVOTDATA("Registrační číslo projektu",[1]KHspoj909s!$A$3,"strategie MAS",A160,"Kód a název stavu2","PP41+"),"")=0,"",IFERROR(GETPIVOTDATA("Registrační číslo projektu",[1]KHspoj909s!$A$3,"strategie MAS",A160,"Kód a název stavu2","PP41+"),""))</f>
        <v/>
      </c>
      <c r="V160" s="68">
        <f>IFERROR(VLOOKUP(A160,[1]M975!$A$5:$B$184,2,0),0)/1000</f>
        <v>0</v>
      </c>
    </row>
    <row r="161" spans="1:22" x14ac:dyDescent="0.25">
      <c r="A161" s="61" t="s">
        <v>354</v>
      </c>
      <c r="B161" s="62" t="s">
        <v>355</v>
      </c>
      <c r="C161" s="63" t="s">
        <v>40</v>
      </c>
      <c r="D161" s="64" t="s">
        <v>35</v>
      </c>
      <c r="E161" s="75" t="s">
        <v>35</v>
      </c>
      <c r="F161" s="73" t="s">
        <v>35</v>
      </c>
      <c r="G161" s="65">
        <f>IF(SUM(COUNTIFS([1]!HH902HH[číslo IN],'Stav administrace CLLD v IROP'!A161,[1]!HH902HH[[Kód stavu výzvy ]],{"S42";"S5";"S6";"S7";"S8";"S9"}))=0,"",SUM(COUNTIFS([1]!HH902HH[číslo IN],'Stav administrace CLLD v IROP'!A161,[1]!HH902HH[[Kód stavu výzvy ]],{"S42";"S5";"S6";"S7";"S8";"S9"})))</f>
        <v>3</v>
      </c>
      <c r="H161" s="65">
        <f>IF(SUM(COUNTIFS([1]!HH902HH[číslo IN],'Stav administrace CLLD v IROP'!A161,[1]!HH902HH[[Kód stavu výzvy ]],{"S8";"S9"}))=0,"",SUM(COUNTIFS([1]!HH902HH[číslo IN],'Stav administrace CLLD v IROP'!A161,[1]!HH902HH[[Kód stavu výzvy ]],{"S8";"S9"})))</f>
        <v>3</v>
      </c>
      <c r="I161" s="57" t="str">
        <f>IF(IF(IFERROR(VLOOKUP(CONCATENATE($A161,"-",I$6,"-1-0"),'[1]KTAdO CRR'!$A$4:$D$1000,4,0),"")="",IFERROR(VLOOKUP(CONCATENATE($A161,"-",I$6),[1]!Data[[#All],[MASkod]:[Stav KL (se zjištěním/ bez zjištění)]],11,0),""),"zahájeno")=0,"",IF(IFERROR(VLOOKUP(CONCATENATE($A161,"-",I$6,"-1-0"),'[1]KTAdO CRR'!$A$4:$D$1000,4,0),"")="",IFERROR(VLOOKUP(CONCATENATE($A161,"-",I$6),[1]!Data[[#All],[MASkod]:[Stav KL (se zjištěním/ bez zjištění)]],11,0),""),"zahájeno"))</f>
        <v/>
      </c>
      <c r="J161" s="58" t="str">
        <f>IF(I161="zahájeno",IFERROR(VLOOKUP(CONCATENATE($A161,"-",I$6,"-1-0"),'[1]KTAdO CRR'!$A$4:$D$1000,4,0),""),IF(I161="","",IFERROR(VLOOKUP(CONCATENATE($A161,"-",I$6),[1]!Data[[#All],[MASkod]:[Stav KL (se zjištěním/ bez zjištění)]],4,0),"")))</f>
        <v/>
      </c>
      <c r="K161" s="66" t="str">
        <f>IF(I161="","",IF(IFERROR(VLOOKUP(CONCATENATE($A161,"-",I$6),[1]!Data[[#All],[MASkod]:[JMPRO]],26,0),"")=0,"ANO",IFERROR(UPPER(LEFT(VLOOKUP(CONCATENATE($A161,"-",I$6),[1]!Data[[#All],[MASkod]:[JMPRO]],26,0),3)),"")))</f>
        <v/>
      </c>
      <c r="L161" s="57" t="str">
        <f>IF(IF(IFERROR(VLOOKUP(CONCATENATE($A161,"-",L$6,"-1-0"),'[1]KTAdO CRR'!$A$4:$D$1000,4,0),"")="",IFERROR(VLOOKUP(CONCATENATE($A161,"-",L$6),[1]!Data[[#All],[MASkod]:[Stav KL (se zjištěním/ bez zjištění)]],11,0),""),"zahájeno")=0,"zahájheno",IF(IFERROR(VLOOKUP(CONCATENATE($A161,"-",L$6,"-1-0"),'[1]KTAdO CRR'!$A$4:$D$1000,4,0),"")="",IFERROR(VLOOKUP(CONCATENATE($A161,"-",L$6),[1]!Data[[#All],[MASkod]:[Stav KL (se zjištěním/ bez zjištění)]],11,0),""),"zahájeno"))</f>
        <v/>
      </c>
      <c r="M161" s="58" t="str">
        <f>IF(L161="zahájeno",IFERROR(VLOOKUP(CONCATENATE($A161,"-",L$6,"-1-0"),'[1]KTAdO CRR'!$A$4:$D$1000,4,0),""),IF(L161="","",IFERROR(VLOOKUP(CONCATENATE($A161,"-",L$6),[1]!Data[[#All],[MASkod]:[Stav KL (se zjištěním/ bez zjištění)]],4,0),"")))</f>
        <v/>
      </c>
      <c r="N161" s="66" t="str">
        <f>IF(L161="","",IF(IFERROR(VLOOKUP(CONCATENATE($A161,"-",L$6),[1]!Data[[#All],[MASkod]:[JMPRO]],26,0),"")=0,"ANO",IFERROR(UPPER(LEFT(VLOOKUP(CONCATENATE($A161,"-",L$6),[1]!Data[[#All],[MASkod]:[JMPRO]],26,0),3)),"")))</f>
        <v/>
      </c>
      <c r="O161" s="67" t="str">
        <f>IF(AND(I161="zásadní zjištění",K161="NE"),COUNTIFS('[1]AdO CRR'!D:D,'Stav administrace CLLD v IROP'!A161,'[1]AdO CRR'!A:A,'Stav administrace CLLD v IROP'!J161),IF(AND(L161="zásadní zjištění",N161="NE"),COUNTIFS('[1]AdO CRR'!D:D,'Stav administrace CLLD v IROP'!A161,'[1]AdO CRR'!A:A,'Stav administrace CLLD v IROP'!M161),""))</f>
        <v/>
      </c>
      <c r="P161" s="67" t="str">
        <f>IF(AND(I161="zásadní zjištění",K161="NE"),COUNTIFS('[1]AdO CRR'!D:D,'Stav administrace CLLD v IROP'!A161,'[1]AdO CRR'!A:A,'Stav administrace CLLD v IROP'!J161,'[1]AdO CRR'!Q:Q,"ANO"),IF(AND(L161="zásadní zjištění",N161="NE"),COUNTIFS('[1]AdO CRR'!D:D,'Stav administrace CLLD v IROP'!A161,'[1]AdO CRR'!A:A,'Stav administrace CLLD v IROP'!M161,'[1]AdO CRR'!Q:Q,"ANO"),""))</f>
        <v/>
      </c>
      <c r="Q161" s="71" t="str">
        <f>IF(COUNTIFS('[1]AdO CRR'!D:D,'Stav administrace CLLD v IROP'!A161)=0,"",COUNTIFS('[1]AdO CRR'!D:D,'Stav administrace CLLD v IROP'!A161))</f>
        <v/>
      </c>
      <c r="R161" s="71" t="str">
        <f>IF(COUNTIFS('[1]AdO CRR'!D:D,'Stav administrace CLLD v IROP'!A161,'[1]AdO CRR'!Q:Q,"ANO")=0,"",COUNTIFS('[1]AdO CRR'!D:D,'Stav administrace CLLD v IROP'!A161,'[1]AdO CRR'!Q:Q,"ANO"))</f>
        <v/>
      </c>
      <c r="S161" s="65" t="str">
        <f>IF(IFERROR(GETPIVOTDATA("Registrační číslo projektu",[1]KHspoj909s!$A$3,"strategie MAS",A161,"Kód a název stavu2","PP30+")+GETPIVOTDATA("Registrační číslo projektu",[1]KHspoj909s!$A$3,"strategie MAS",A161,"Kód a název stavu2","PP27+")+GETPIVOTDATA("Registrační číslo projektu",[1]KHspoj909s!$A$3,"strategie MAS",A161,"Kód a název stavu2","PP41+"),"")=0,"",IFERROR(GETPIVOTDATA("Registrační číslo projektu",[1]KHspoj909s!$A$3,"strategie MAS",A161,"Kód a název stavu2","PP30+")+GETPIVOTDATA("Registrační číslo projektu",[1]KHspoj909s!$A$3,"strategie MAS",A161,"Kód a název stavu2","PP27+")+GETPIVOTDATA("Registrační číslo projektu",[1]KHspoj909s!$A$3,"strategie MAS",A161,"Kód a název stavu2","PP41+"),""))</f>
        <v/>
      </c>
      <c r="T161" s="65" t="str">
        <f>IF(IFERROR(GETPIVOTDATA("Registrační číslo projektu",[1]KHspoj909s!$A$3,"strategie MAS",A161,"Kód a název stavu2","PP30+")+GETPIVOTDATA("Registrační číslo projektu",[1]KHspoj909s!$A$3,"strategie MAS",A161,"Kód a název stavu2","PP41+"),"")=0,"",IFERROR(GETPIVOTDATA("Registrační číslo projektu",[1]KHspoj909s!$A$3,"strategie MAS",A161,"Kód a název stavu2","PP30+")+GETPIVOTDATA("Registrační číslo projektu",[1]KHspoj909s!$A$3,"strategie MAS",A161,"Kód a název stavu2","PP41+"),""))</f>
        <v/>
      </c>
      <c r="U161" s="65" t="str">
        <f>IF(IFERROR(GETPIVOTDATA("Registrační číslo projektu",[1]KHspoj909s!$A$3,"strategie MAS",A161,"Kód a název stavu2","PP41+"),"")=0,"",IFERROR(GETPIVOTDATA("Registrační číslo projektu",[1]KHspoj909s!$A$3,"strategie MAS",A161,"Kód a název stavu2","PP41+"),""))</f>
        <v/>
      </c>
      <c r="V161" s="68">
        <f>IFERROR(VLOOKUP(A161,[1]M975!$A$5:$B$184,2,0),0)/1000</f>
        <v>0</v>
      </c>
    </row>
    <row r="162" spans="1:22" x14ac:dyDescent="0.25">
      <c r="A162" s="61" t="s">
        <v>356</v>
      </c>
      <c r="B162" s="62" t="s">
        <v>357</v>
      </c>
      <c r="C162" s="63" t="s">
        <v>43</v>
      </c>
      <c r="D162" s="64" t="s">
        <v>35</v>
      </c>
      <c r="E162" s="75" t="s">
        <v>35</v>
      </c>
      <c r="F162" s="73" t="s">
        <v>35</v>
      </c>
      <c r="G162" s="65">
        <f>IF(SUM(COUNTIFS([1]!HH902HH[číslo IN],'Stav administrace CLLD v IROP'!A162,[1]!HH902HH[[Kód stavu výzvy ]],{"S42";"S5";"S6";"S7";"S8";"S9"}))=0,"",SUM(COUNTIFS([1]!HH902HH[číslo IN],'Stav administrace CLLD v IROP'!A162,[1]!HH902HH[[Kód stavu výzvy ]],{"S42";"S5";"S6";"S7";"S8";"S9"})))</f>
        <v>2</v>
      </c>
      <c r="H162" s="65">
        <f>IF(SUM(COUNTIFS([1]!HH902HH[číslo IN],'Stav administrace CLLD v IROP'!A162,[1]!HH902HH[[Kód stavu výzvy ]],{"S8";"S9"}))=0,"",SUM(COUNTIFS([1]!HH902HH[číslo IN],'Stav administrace CLLD v IROP'!A162,[1]!HH902HH[[Kód stavu výzvy ]],{"S8";"S9"})))</f>
        <v>2</v>
      </c>
      <c r="I162" s="57" t="str">
        <f>IF(IF(IFERROR(VLOOKUP(CONCATENATE($A162,"-",I$6,"-1-0"),'[1]KTAdO CRR'!$A$4:$D$1000,4,0),"")="",IFERROR(VLOOKUP(CONCATENATE($A162,"-",I$6),[1]!Data[[#All],[MASkod]:[Stav KL (se zjištěním/ bez zjištění)]],11,0),""),"zahájeno")=0,"",IF(IFERROR(VLOOKUP(CONCATENATE($A162,"-",I$6,"-1-0"),'[1]KTAdO CRR'!$A$4:$D$1000,4,0),"")="",IFERROR(VLOOKUP(CONCATENATE($A162,"-",I$6),[1]!Data[[#All],[MASkod]:[Stav KL (se zjištěním/ bez zjištění)]],11,0),""),"zahájeno"))</f>
        <v>se zjištěním</v>
      </c>
      <c r="J162" s="58">
        <f>IF(I162="zahájeno",IFERROR(VLOOKUP(CONCATENATE($A162,"-",I$6,"-1-0"),'[1]KTAdO CRR'!$A$4:$D$1000,4,0),""),IF(I162="","",IFERROR(VLOOKUP(CONCATENATE($A162,"-",I$6),[1]!Data[[#All],[MASkod]:[Stav KL (se zjištěním/ bez zjištění)]],4,0),"")))</f>
        <v>1</v>
      </c>
      <c r="K162" s="66" t="str">
        <f>IF(I162="","",IF(IFERROR(VLOOKUP(CONCATENATE($A162,"-",I$6),[1]!Data[[#All],[MASkod]:[JMPRO]],26,0),"")=0,"ANO",IFERROR(UPPER(LEFT(VLOOKUP(CONCATENATE($A162,"-",I$6),[1]!Data[[#All],[MASkod]:[JMPRO]],26,0),3)),"")))</f>
        <v>ANO</v>
      </c>
      <c r="L162" s="57" t="str">
        <f>IF(IF(IFERROR(VLOOKUP(CONCATENATE($A162,"-",L$6,"-1-0"),'[1]KTAdO CRR'!$A$4:$D$1000,4,0),"")="",IFERROR(VLOOKUP(CONCATENATE($A162,"-",L$6),[1]!Data[[#All],[MASkod]:[Stav KL (se zjištěním/ bez zjištění)]],11,0),""),"zahájeno")=0,"zahájheno",IF(IFERROR(VLOOKUP(CONCATENATE($A162,"-",L$6,"-1-0"),'[1]KTAdO CRR'!$A$4:$D$1000,4,0),"")="",IFERROR(VLOOKUP(CONCATENATE($A162,"-",L$6),[1]!Data[[#All],[MASkod]:[Stav KL (se zjištěním/ bez zjištění)]],11,0),""),"zahájeno"))</f>
        <v/>
      </c>
      <c r="M162" s="58" t="str">
        <f>IF(L162="zahájeno",IFERROR(VLOOKUP(CONCATENATE($A162,"-",L$6,"-1-0"),'[1]KTAdO CRR'!$A$4:$D$1000,4,0),""),IF(L162="","",IFERROR(VLOOKUP(CONCATENATE($A162,"-",L$6),[1]!Data[[#All],[MASkod]:[Stav KL (se zjištěním/ bez zjištění)]],4,0),"")))</f>
        <v/>
      </c>
      <c r="N162" s="66" t="str">
        <f>IF(L162="","",IF(IFERROR(VLOOKUP(CONCATENATE($A162,"-",L$6),[1]!Data[[#All],[MASkod]:[JMPRO]],26,0),"")=0,"ANO",IFERROR(UPPER(LEFT(VLOOKUP(CONCATENATE($A162,"-",L$6),[1]!Data[[#All],[MASkod]:[JMPRO]],26,0),3)),"")))</f>
        <v/>
      </c>
      <c r="O162" s="67" t="str">
        <f>IF(AND(I162="zásadní zjištění",K162="NE"),COUNTIFS('[1]AdO CRR'!D:D,'Stav administrace CLLD v IROP'!A162,'[1]AdO CRR'!A:A,'Stav administrace CLLD v IROP'!J162),IF(AND(L162="zásadní zjištění",N162="NE"),COUNTIFS('[1]AdO CRR'!D:D,'Stav administrace CLLD v IROP'!A162,'[1]AdO CRR'!A:A,'Stav administrace CLLD v IROP'!M162),""))</f>
        <v/>
      </c>
      <c r="P162" s="67" t="str">
        <f>IF(AND(I162="zásadní zjištění",K162="NE"),COUNTIFS('[1]AdO CRR'!D:D,'Stav administrace CLLD v IROP'!A162,'[1]AdO CRR'!A:A,'Stav administrace CLLD v IROP'!J162,'[1]AdO CRR'!Q:Q,"ANO"),IF(AND(L162="zásadní zjištění",N162="NE"),COUNTIFS('[1]AdO CRR'!D:D,'Stav administrace CLLD v IROP'!A162,'[1]AdO CRR'!A:A,'Stav administrace CLLD v IROP'!M162,'[1]AdO CRR'!Q:Q,"ANO"),""))</f>
        <v/>
      </c>
      <c r="Q162" s="71">
        <f>IF(COUNTIFS('[1]AdO CRR'!D:D,'Stav administrace CLLD v IROP'!A162)=0,"",COUNTIFS('[1]AdO CRR'!D:D,'Stav administrace CLLD v IROP'!A162))</f>
        <v>7</v>
      </c>
      <c r="R162" s="71">
        <f>IF(COUNTIFS('[1]AdO CRR'!D:D,'Stav administrace CLLD v IROP'!A162,'[1]AdO CRR'!Q:Q,"ANO")=0,"",COUNTIFS('[1]AdO CRR'!D:D,'Stav administrace CLLD v IROP'!A162,'[1]AdO CRR'!Q:Q,"ANO"))</f>
        <v>7</v>
      </c>
      <c r="S162" s="65">
        <f>IF(IFERROR(GETPIVOTDATA("Registrační číslo projektu",[1]KHspoj909s!$A$3,"strategie MAS",A162,"Kód a název stavu2","PP30+")+GETPIVOTDATA("Registrační číslo projektu",[1]KHspoj909s!$A$3,"strategie MAS",A162,"Kód a název stavu2","PP27+")+GETPIVOTDATA("Registrační číslo projektu",[1]KHspoj909s!$A$3,"strategie MAS",A162,"Kód a název stavu2","PP41+"),"")=0,"",IFERROR(GETPIVOTDATA("Registrační číslo projektu",[1]KHspoj909s!$A$3,"strategie MAS",A162,"Kód a název stavu2","PP30+")+GETPIVOTDATA("Registrační číslo projektu",[1]KHspoj909s!$A$3,"strategie MAS",A162,"Kód a název stavu2","PP27+")+GETPIVOTDATA("Registrační číslo projektu",[1]KHspoj909s!$A$3,"strategie MAS",A162,"Kód a název stavu2","PP41+"),""))</f>
        <v>5</v>
      </c>
      <c r="T162" s="65">
        <f>IF(IFERROR(GETPIVOTDATA("Registrační číslo projektu",[1]KHspoj909s!$A$3,"strategie MAS",A162,"Kód a název stavu2","PP30+")+GETPIVOTDATA("Registrační číslo projektu",[1]KHspoj909s!$A$3,"strategie MAS",A162,"Kód a název stavu2","PP41+"),"")=0,"",IFERROR(GETPIVOTDATA("Registrační číslo projektu",[1]KHspoj909s!$A$3,"strategie MAS",A162,"Kód a název stavu2","PP30+")+GETPIVOTDATA("Registrační číslo projektu",[1]KHspoj909s!$A$3,"strategie MAS",A162,"Kód a název stavu2","PP41+"),""))</f>
        <v>4</v>
      </c>
      <c r="U162" s="65" t="str">
        <f>IF(IFERROR(GETPIVOTDATA("Registrační číslo projektu",[1]KHspoj909s!$A$3,"strategie MAS",A162,"Kód a název stavu2","PP41+"),"")=0,"",IFERROR(GETPIVOTDATA("Registrační číslo projektu",[1]KHspoj909s!$A$3,"strategie MAS",A162,"Kód a název stavu2","PP41+"),""))</f>
        <v/>
      </c>
      <c r="V162" s="68">
        <f>IFERROR(VLOOKUP(A162,[1]M975!$A$5:$B$184,2,0),0)/1000</f>
        <v>0</v>
      </c>
    </row>
    <row r="163" spans="1:22" x14ac:dyDescent="0.25">
      <c r="A163" s="61" t="s">
        <v>358</v>
      </c>
      <c r="B163" s="62" t="s">
        <v>359</v>
      </c>
      <c r="C163" s="63" t="s">
        <v>40</v>
      </c>
      <c r="D163" s="64" t="s">
        <v>35</v>
      </c>
      <c r="E163" s="75" t="s">
        <v>35</v>
      </c>
      <c r="F163" s="73" t="s">
        <v>35</v>
      </c>
      <c r="G163" s="65">
        <f>IF(SUM(COUNTIFS([1]!HH902HH[číslo IN],'Stav administrace CLLD v IROP'!A163,[1]!HH902HH[[Kód stavu výzvy ]],{"S42";"S5";"S6";"S7";"S8";"S9"}))=0,"",SUM(COUNTIFS([1]!HH902HH[číslo IN],'Stav administrace CLLD v IROP'!A163,[1]!HH902HH[[Kód stavu výzvy ]],{"S42";"S5";"S6";"S7";"S8";"S9"})))</f>
        <v>9</v>
      </c>
      <c r="H163" s="65">
        <f>IF(SUM(COUNTIFS([1]!HH902HH[číslo IN],'Stav administrace CLLD v IROP'!A163,[1]!HH902HH[[Kód stavu výzvy ]],{"S8";"S9"}))=0,"",SUM(COUNTIFS([1]!HH902HH[číslo IN],'Stav administrace CLLD v IROP'!A163,[1]!HH902HH[[Kód stavu výzvy ]],{"S8";"S9"})))</f>
        <v>5</v>
      </c>
      <c r="I163" s="57" t="str">
        <f>IF(IF(IFERROR(VLOOKUP(CONCATENATE($A163,"-",I$6,"-1-0"),'[1]KTAdO CRR'!$A$4:$D$1000,4,0),"")="",IFERROR(VLOOKUP(CONCATENATE($A163,"-",I$6),[1]!Data[[#All],[MASkod]:[Stav KL (se zjištěním/ bez zjištění)]],11,0),""),"zahájeno")=0,"",IF(IFERROR(VLOOKUP(CONCATENATE($A163,"-",I$6,"-1-0"),'[1]KTAdO CRR'!$A$4:$D$1000,4,0),"")="",IFERROR(VLOOKUP(CONCATENATE($A163,"-",I$6),[1]!Data[[#All],[MASkod]:[Stav KL (se zjištěním/ bez zjištění)]],11,0),""),"zahájeno"))</f>
        <v>se zjištěním</v>
      </c>
      <c r="J163" s="58">
        <f>IF(I163="zahájeno",IFERROR(VLOOKUP(CONCATENATE($A163,"-",I$6,"-1-0"),'[1]KTAdO CRR'!$A$4:$D$1000,4,0),""),IF(I163="","",IFERROR(VLOOKUP(CONCATENATE($A163,"-",I$6),[1]!Data[[#All],[MASkod]:[Stav KL (se zjištěním/ bez zjištění)]],4,0),"")))</f>
        <v>1</v>
      </c>
      <c r="K163" s="66" t="str">
        <f>IF(I163="","",IF(IFERROR(VLOOKUP(CONCATENATE($A163,"-",I$6),[1]!Data[[#All],[MASkod]:[JMPRO]],26,0),"")=0,"ANO",IFERROR(UPPER(LEFT(VLOOKUP(CONCATENATE($A163,"-",I$6),[1]!Data[[#All],[MASkod]:[JMPRO]],26,0),3)),"")))</f>
        <v>ANO</v>
      </c>
      <c r="L163" s="57" t="str">
        <f>IF(IF(IFERROR(VLOOKUP(CONCATENATE($A163,"-",L$6,"-1-0"),'[1]KTAdO CRR'!$A$4:$D$1000,4,0),"")="",IFERROR(VLOOKUP(CONCATENATE($A163,"-",L$6),[1]!Data[[#All],[MASkod]:[Stav KL (se zjištěním/ bez zjištění)]],11,0),""),"zahájeno")=0,"zahájheno",IF(IFERROR(VLOOKUP(CONCATENATE($A163,"-",L$6,"-1-0"),'[1]KTAdO CRR'!$A$4:$D$1000,4,0),"")="",IFERROR(VLOOKUP(CONCATENATE($A163,"-",L$6),[1]!Data[[#All],[MASkod]:[Stav KL (se zjištěním/ bez zjištění)]],11,0),""),"zahájeno"))</f>
        <v/>
      </c>
      <c r="M163" s="58" t="str">
        <f>IF(L163="zahájeno",IFERROR(VLOOKUP(CONCATENATE($A163,"-",L$6,"-1-0"),'[1]KTAdO CRR'!$A$4:$D$1000,4,0),""),IF(L163="","",IFERROR(VLOOKUP(CONCATENATE($A163,"-",L$6),[1]!Data[[#All],[MASkod]:[Stav KL (se zjištěním/ bez zjištění)]],4,0),"")))</f>
        <v/>
      </c>
      <c r="N163" s="66" t="str">
        <f>IF(L163="","",IF(IFERROR(VLOOKUP(CONCATENATE($A163,"-",L$6),[1]!Data[[#All],[MASkod]:[JMPRO]],26,0),"")=0,"ANO",IFERROR(UPPER(LEFT(VLOOKUP(CONCATENATE($A163,"-",L$6),[1]!Data[[#All],[MASkod]:[JMPRO]],26,0),3)),"")))</f>
        <v/>
      </c>
      <c r="O163" s="67" t="str">
        <f>IF(AND(I163="zásadní zjištění",K163="NE"),COUNTIFS('[1]AdO CRR'!D:D,'Stav administrace CLLD v IROP'!A163,'[1]AdO CRR'!A:A,'Stav administrace CLLD v IROP'!J163),IF(AND(L163="zásadní zjištění",N163="NE"),COUNTIFS('[1]AdO CRR'!D:D,'Stav administrace CLLD v IROP'!A163,'[1]AdO CRR'!A:A,'Stav administrace CLLD v IROP'!M163),""))</f>
        <v/>
      </c>
      <c r="P163" s="67" t="str">
        <f>IF(AND(I163="zásadní zjištění",K163="NE"),COUNTIFS('[1]AdO CRR'!D:D,'Stav administrace CLLD v IROP'!A163,'[1]AdO CRR'!A:A,'Stav administrace CLLD v IROP'!J163,'[1]AdO CRR'!Q:Q,"ANO"),IF(AND(L163="zásadní zjištění",N163="NE"),COUNTIFS('[1]AdO CRR'!D:D,'Stav administrace CLLD v IROP'!A163,'[1]AdO CRR'!A:A,'Stav administrace CLLD v IROP'!M163,'[1]AdO CRR'!Q:Q,"ANO"),""))</f>
        <v/>
      </c>
      <c r="Q163" s="71">
        <f>IF(COUNTIFS('[1]AdO CRR'!D:D,'Stav administrace CLLD v IROP'!A163)=0,"",COUNTIFS('[1]AdO CRR'!D:D,'Stav administrace CLLD v IROP'!A163))</f>
        <v>11</v>
      </c>
      <c r="R163" s="71">
        <f>IF(COUNTIFS('[1]AdO CRR'!D:D,'Stav administrace CLLD v IROP'!A163,'[1]AdO CRR'!Q:Q,"ANO")=0,"",COUNTIFS('[1]AdO CRR'!D:D,'Stav administrace CLLD v IROP'!A163,'[1]AdO CRR'!Q:Q,"ANO"))</f>
        <v>10</v>
      </c>
      <c r="S163" s="65">
        <f>IF(IFERROR(GETPIVOTDATA("Registrační číslo projektu",[1]KHspoj909s!$A$3,"strategie MAS",A163,"Kód a název stavu2","PP30+")+GETPIVOTDATA("Registrační číslo projektu",[1]KHspoj909s!$A$3,"strategie MAS",A163,"Kód a název stavu2","PP27+")+GETPIVOTDATA("Registrační číslo projektu",[1]KHspoj909s!$A$3,"strategie MAS",A163,"Kód a název stavu2","PP41+"),"")=0,"",IFERROR(GETPIVOTDATA("Registrační číslo projektu",[1]KHspoj909s!$A$3,"strategie MAS",A163,"Kód a název stavu2","PP30+")+GETPIVOTDATA("Registrační číslo projektu",[1]KHspoj909s!$A$3,"strategie MAS",A163,"Kód a název stavu2","PP27+")+GETPIVOTDATA("Registrační číslo projektu",[1]KHspoj909s!$A$3,"strategie MAS",A163,"Kód a název stavu2","PP41+"),""))</f>
        <v>10</v>
      </c>
      <c r="T163" s="65">
        <f>IF(IFERROR(GETPIVOTDATA("Registrační číslo projektu",[1]KHspoj909s!$A$3,"strategie MAS",A163,"Kód a název stavu2","PP30+")+GETPIVOTDATA("Registrační číslo projektu",[1]KHspoj909s!$A$3,"strategie MAS",A163,"Kód a název stavu2","PP41+"),"")=0,"",IFERROR(GETPIVOTDATA("Registrační číslo projektu",[1]KHspoj909s!$A$3,"strategie MAS",A163,"Kód a název stavu2","PP30+")+GETPIVOTDATA("Registrační číslo projektu",[1]KHspoj909s!$A$3,"strategie MAS",A163,"Kód a název stavu2","PP41+"),""))</f>
        <v>9</v>
      </c>
      <c r="U163" s="65" t="str">
        <f>IF(IFERROR(GETPIVOTDATA("Registrační číslo projektu",[1]KHspoj909s!$A$3,"strategie MAS",A163,"Kód a název stavu2","PP41+"),"")=0,"",IFERROR(GETPIVOTDATA("Registrační číslo projektu",[1]KHspoj909s!$A$3,"strategie MAS",A163,"Kód a název stavu2","PP41+"),""))</f>
        <v/>
      </c>
      <c r="V163" s="68">
        <f>IFERROR(VLOOKUP(A163,[1]M975!$A$5:$B$184,2,0),0)/1000</f>
        <v>0</v>
      </c>
    </row>
    <row r="164" spans="1:22" x14ac:dyDescent="0.25">
      <c r="A164" s="61" t="s">
        <v>360</v>
      </c>
      <c r="B164" s="62" t="s">
        <v>361</v>
      </c>
      <c r="C164" s="70" t="s">
        <v>40</v>
      </c>
      <c r="D164" s="64" t="s">
        <v>35</v>
      </c>
      <c r="E164" s="75" t="s">
        <v>35</v>
      </c>
      <c r="F164" s="73" t="s">
        <v>35</v>
      </c>
      <c r="G164" s="65">
        <f>IF(SUM(COUNTIFS([1]!HH902HH[číslo IN],'Stav administrace CLLD v IROP'!A164,[1]!HH902HH[[Kód stavu výzvy ]],{"S42";"S5";"S6";"S7";"S8";"S9"}))=0,"",SUM(COUNTIFS([1]!HH902HH[číslo IN],'Stav administrace CLLD v IROP'!A164,[1]!HH902HH[[Kód stavu výzvy ]],{"S42";"S5";"S6";"S7";"S8";"S9"})))</f>
        <v>4</v>
      </c>
      <c r="H164" s="65">
        <f>IF(SUM(COUNTIFS([1]!HH902HH[číslo IN],'Stav administrace CLLD v IROP'!A164,[1]!HH902HH[[Kód stavu výzvy ]],{"S8";"S9"}))=0,"",SUM(COUNTIFS([1]!HH902HH[číslo IN],'Stav administrace CLLD v IROP'!A164,[1]!HH902HH[[Kód stavu výzvy ]],{"S8";"S9"})))</f>
        <v>4</v>
      </c>
      <c r="I164" s="57" t="str">
        <f>IF(IF(IFERROR(VLOOKUP(CONCATENATE($A164,"-",I$6,"-1-0"),'[1]KTAdO CRR'!$A$4:$D$1000,4,0),"")="",IFERROR(VLOOKUP(CONCATENATE($A164,"-",I$6),[1]!Data[[#All],[MASkod]:[Stav KL (se zjištěním/ bez zjištění)]],11,0),""),"zahájeno")=0,"",IF(IFERROR(VLOOKUP(CONCATENATE($A164,"-",I$6,"-1-0"),'[1]KTAdO CRR'!$A$4:$D$1000,4,0),"")="",IFERROR(VLOOKUP(CONCATENATE($A164,"-",I$6),[1]!Data[[#All],[MASkod]:[Stav KL (se zjištěním/ bez zjištění)]],11,0),""),"zahájeno"))</f>
        <v>se zjištěním</v>
      </c>
      <c r="J164" s="58">
        <f>IF(I164="zahájeno",IFERROR(VLOOKUP(CONCATENATE($A164,"-",I$6,"-1-0"),'[1]KTAdO CRR'!$A$4:$D$1000,4,0),""),IF(I164="","",IFERROR(VLOOKUP(CONCATENATE($A164,"-",I$6),[1]!Data[[#All],[MASkod]:[Stav KL (se zjištěním/ bez zjištění)]],4,0),"")))</f>
        <v>4</v>
      </c>
      <c r="K164" s="66" t="str">
        <f>IF(I164="","",IF(IFERROR(VLOOKUP(CONCATENATE($A164,"-",I$6),[1]!Data[[#All],[MASkod]:[JMPRO]],26,0),"")=0,"ANO",IFERROR(UPPER(LEFT(VLOOKUP(CONCATENATE($A164,"-",I$6),[1]!Data[[#All],[MASkod]:[JMPRO]],26,0),3)),"")))</f>
        <v>ANO</v>
      </c>
      <c r="L164" s="57" t="str">
        <f>IF(IF(IFERROR(VLOOKUP(CONCATENATE($A164,"-",L$6,"-1-0"),'[1]KTAdO CRR'!$A$4:$D$1000,4,0),"")="",IFERROR(VLOOKUP(CONCATENATE($A164,"-",L$6),[1]!Data[[#All],[MASkod]:[Stav KL (se zjištěním/ bez zjištění)]],11,0),""),"zahájeno")=0,"zahájheno",IF(IFERROR(VLOOKUP(CONCATENATE($A164,"-",L$6,"-1-0"),'[1]KTAdO CRR'!$A$4:$D$1000,4,0),"")="",IFERROR(VLOOKUP(CONCATENATE($A164,"-",L$6),[1]!Data[[#All],[MASkod]:[Stav KL (se zjištěním/ bez zjištění)]],11,0),""),"zahájeno"))</f>
        <v/>
      </c>
      <c r="M164" s="58" t="str">
        <f>IF(L164="zahájeno",IFERROR(VLOOKUP(CONCATENATE($A164,"-",L$6,"-1-0"),'[1]KTAdO CRR'!$A$4:$D$1000,4,0),""),IF(L164="","",IFERROR(VLOOKUP(CONCATENATE($A164,"-",L$6),[1]!Data[[#All],[MASkod]:[Stav KL (se zjištěním/ bez zjištění)]],4,0),"")))</f>
        <v/>
      </c>
      <c r="N164" s="66" t="str">
        <f>IF(L164="","",IF(IFERROR(VLOOKUP(CONCATENATE($A164,"-",L$6),[1]!Data[[#All],[MASkod]:[JMPRO]],26,0),"")=0,"ANO",IFERROR(UPPER(LEFT(VLOOKUP(CONCATENATE($A164,"-",L$6),[1]!Data[[#All],[MASkod]:[JMPRO]],26,0),3)),"")))</f>
        <v/>
      </c>
      <c r="O164" s="67" t="str">
        <f>IF(AND(I164="zásadní zjištění",K164="NE"),COUNTIFS('[1]AdO CRR'!D:D,'Stav administrace CLLD v IROP'!A164,'[1]AdO CRR'!A:A,'Stav administrace CLLD v IROP'!J164),IF(AND(L164="zásadní zjištění",N164="NE"),COUNTIFS('[1]AdO CRR'!D:D,'Stav administrace CLLD v IROP'!A164,'[1]AdO CRR'!A:A,'Stav administrace CLLD v IROP'!M164),""))</f>
        <v/>
      </c>
      <c r="P164" s="67" t="str">
        <f>IF(AND(I164="zásadní zjištění",K164="NE"),COUNTIFS('[1]AdO CRR'!D:D,'Stav administrace CLLD v IROP'!A164,'[1]AdO CRR'!A:A,'Stav administrace CLLD v IROP'!J164,'[1]AdO CRR'!Q:Q,"ANO"),IF(AND(L164="zásadní zjištění",N164="NE"),COUNTIFS('[1]AdO CRR'!D:D,'Stav administrace CLLD v IROP'!A164,'[1]AdO CRR'!A:A,'Stav administrace CLLD v IROP'!M164,'[1]AdO CRR'!Q:Q,"ANO"),""))</f>
        <v/>
      </c>
      <c r="Q164" s="71">
        <f>IF(COUNTIFS('[1]AdO CRR'!D:D,'Stav administrace CLLD v IROP'!A164)=0,"",COUNTIFS('[1]AdO CRR'!D:D,'Stav administrace CLLD v IROP'!A164))</f>
        <v>8</v>
      </c>
      <c r="R164" s="71">
        <f>IF(COUNTIFS('[1]AdO CRR'!D:D,'Stav administrace CLLD v IROP'!A164,'[1]AdO CRR'!Q:Q,"ANO")=0,"",COUNTIFS('[1]AdO CRR'!D:D,'Stav administrace CLLD v IROP'!A164,'[1]AdO CRR'!Q:Q,"ANO"))</f>
        <v>7</v>
      </c>
      <c r="S164" s="65">
        <f>IF(IFERROR(GETPIVOTDATA("Registrační číslo projektu",[1]KHspoj909s!$A$3,"strategie MAS",A164,"Kód a název stavu2","PP30+")+GETPIVOTDATA("Registrační číslo projektu",[1]KHspoj909s!$A$3,"strategie MAS",A164,"Kód a název stavu2","PP27+")+GETPIVOTDATA("Registrační číslo projektu",[1]KHspoj909s!$A$3,"strategie MAS",A164,"Kód a název stavu2","PP41+"),"")=0,"",IFERROR(GETPIVOTDATA("Registrační číslo projektu",[1]KHspoj909s!$A$3,"strategie MAS",A164,"Kód a název stavu2","PP30+")+GETPIVOTDATA("Registrační číslo projektu",[1]KHspoj909s!$A$3,"strategie MAS",A164,"Kód a název stavu2","PP27+")+GETPIVOTDATA("Registrační číslo projektu",[1]KHspoj909s!$A$3,"strategie MAS",A164,"Kód a název stavu2","PP41+"),""))</f>
        <v>7</v>
      </c>
      <c r="T164" s="65">
        <f>IF(IFERROR(GETPIVOTDATA("Registrační číslo projektu",[1]KHspoj909s!$A$3,"strategie MAS",A164,"Kód a název stavu2","PP30+")+GETPIVOTDATA("Registrační číslo projektu",[1]KHspoj909s!$A$3,"strategie MAS",A164,"Kód a název stavu2","PP41+"),"")=0,"",IFERROR(GETPIVOTDATA("Registrační číslo projektu",[1]KHspoj909s!$A$3,"strategie MAS",A164,"Kód a název stavu2","PP30+")+GETPIVOTDATA("Registrační číslo projektu",[1]KHspoj909s!$A$3,"strategie MAS",A164,"Kód a název stavu2","PP41+"),""))</f>
        <v>7</v>
      </c>
      <c r="U164" s="65">
        <f>IF(IFERROR(GETPIVOTDATA("Registrační číslo projektu",[1]KHspoj909s!$A$3,"strategie MAS",A164,"Kód a název stavu2","PP41+"),"")=0,"",IFERROR(GETPIVOTDATA("Registrační číslo projektu",[1]KHspoj909s!$A$3,"strategie MAS",A164,"Kód a název stavu2","PP41+"),""))</f>
        <v>4</v>
      </c>
      <c r="V164" s="68">
        <f>IFERROR(VLOOKUP(A164,[1]M975!$A$5:$B$184,2,0),0)/1000</f>
        <v>3044.3548899999996</v>
      </c>
    </row>
    <row r="165" spans="1:22" x14ac:dyDescent="0.25">
      <c r="A165" s="61" t="s">
        <v>362</v>
      </c>
      <c r="B165" s="69" t="s">
        <v>363</v>
      </c>
      <c r="C165" s="63" t="s">
        <v>40</v>
      </c>
      <c r="D165" s="64" t="s">
        <v>35</v>
      </c>
      <c r="E165" s="64" t="s">
        <v>35</v>
      </c>
      <c r="F165" s="73" t="s">
        <v>35</v>
      </c>
      <c r="G165" s="65">
        <f>IF(SUM(COUNTIFS([1]!HH902HH[číslo IN],'Stav administrace CLLD v IROP'!A165,[1]!HH902HH[[Kód stavu výzvy ]],{"S42";"S5";"S6";"S7";"S8";"S9"}))=0,"",SUM(COUNTIFS([1]!HH902HH[číslo IN],'Stav administrace CLLD v IROP'!A165,[1]!HH902HH[[Kód stavu výzvy ]],{"S42";"S5";"S6";"S7";"S8";"S9"})))</f>
        <v>3</v>
      </c>
      <c r="H165" s="65">
        <f>IF(SUM(COUNTIFS([1]!HH902HH[číslo IN],'Stav administrace CLLD v IROP'!A165,[1]!HH902HH[[Kód stavu výzvy ]],{"S8";"S9"}))=0,"",SUM(COUNTIFS([1]!HH902HH[číslo IN],'Stav administrace CLLD v IROP'!A165,[1]!HH902HH[[Kód stavu výzvy ]],{"S8";"S9"})))</f>
        <v>3</v>
      </c>
      <c r="I165" s="57" t="str">
        <f>IF(IF(IFERROR(VLOOKUP(CONCATENATE($A165,"-",I$6,"-1-0"),'[1]KTAdO CRR'!$A$4:$D$1000,4,0),"")="",IFERROR(VLOOKUP(CONCATENATE($A165,"-",I$6),[1]!Data[[#All],[MASkod]:[Stav KL (se zjištěním/ bez zjištění)]],11,0),""),"zahájeno")=0,"",IF(IFERROR(VLOOKUP(CONCATENATE($A165,"-",I$6,"-1-0"),'[1]KTAdO CRR'!$A$4:$D$1000,4,0),"")="",IFERROR(VLOOKUP(CONCATENATE($A165,"-",I$6),[1]!Data[[#All],[MASkod]:[Stav KL (se zjištěním/ bez zjištění)]],11,0),""),"zahájeno"))</f>
        <v/>
      </c>
      <c r="J165" s="58" t="str">
        <f>IF(I165="zahájeno",IFERROR(VLOOKUP(CONCATENATE($A165,"-",I$6,"-1-0"),'[1]KTAdO CRR'!$A$4:$D$1000,4,0),""),IF(I165="","",IFERROR(VLOOKUP(CONCATENATE($A165,"-",I$6),[1]!Data[[#All],[MASkod]:[Stav KL (se zjištěním/ bez zjištění)]],4,0),"")))</f>
        <v/>
      </c>
      <c r="K165" s="66" t="str">
        <f>IF(I165="","",IF(IFERROR(VLOOKUP(CONCATENATE($A165,"-",I$6),[1]!Data[[#All],[MASkod]:[JMPRO]],26,0),"")=0,"ANO",IFERROR(UPPER(LEFT(VLOOKUP(CONCATENATE($A165,"-",I$6),[1]!Data[[#All],[MASkod]:[JMPRO]],26,0),3)),"")))</f>
        <v/>
      </c>
      <c r="L165" s="57" t="str">
        <f>IF(IF(IFERROR(VLOOKUP(CONCATENATE($A165,"-",L$6,"-1-0"),'[1]KTAdO CRR'!$A$4:$D$1000,4,0),"")="",IFERROR(VLOOKUP(CONCATENATE($A165,"-",L$6),[1]!Data[[#All],[MASkod]:[Stav KL (se zjištěním/ bez zjištění)]],11,0),""),"zahájeno")=0,"zahájheno",IF(IFERROR(VLOOKUP(CONCATENATE($A165,"-",L$6,"-1-0"),'[1]KTAdO CRR'!$A$4:$D$1000,4,0),"")="",IFERROR(VLOOKUP(CONCATENATE($A165,"-",L$6),[1]!Data[[#All],[MASkod]:[Stav KL (se zjištěním/ bez zjištění)]],11,0),""),"zahájeno"))</f>
        <v>zahájheno</v>
      </c>
      <c r="M165" s="58">
        <f>IF(L165="zahájeno",IFERROR(VLOOKUP(CONCATENATE($A165,"-",L$6,"-1-0"),'[1]KTAdO CRR'!$A$4:$D$1000,4,0),""),IF(L165="","",IFERROR(VLOOKUP(CONCATENATE($A165,"-",L$6),[1]!Data[[#All],[MASkod]:[Stav KL (se zjištěním/ bez zjištění)]],4,0),"")))</f>
        <v>2</v>
      </c>
      <c r="N165" s="66" t="str">
        <f>IF(L165="","",IF(IFERROR(VLOOKUP(CONCATENATE($A165,"-",L$6),[1]!Data[[#All],[MASkod]:[JMPRO]],26,0),"")=0,"ANO",IFERROR(UPPER(LEFT(VLOOKUP(CONCATENATE($A165,"-",L$6),[1]!Data[[#All],[MASkod]:[JMPRO]],26,0),3)),"")))</f>
        <v>ANO</v>
      </c>
      <c r="O165" s="67" t="str">
        <f>IF(AND(I165="zásadní zjištění",K165="NE"),COUNTIFS('[1]AdO CRR'!D:D,'Stav administrace CLLD v IROP'!A165,'[1]AdO CRR'!A:A,'Stav administrace CLLD v IROP'!J165),IF(AND(L165="zásadní zjištění",N165="NE"),COUNTIFS('[1]AdO CRR'!D:D,'Stav administrace CLLD v IROP'!A165,'[1]AdO CRR'!A:A,'Stav administrace CLLD v IROP'!M165),""))</f>
        <v/>
      </c>
      <c r="P165" s="67" t="str">
        <f>IF(AND(I165="zásadní zjištění",K165="NE"),COUNTIFS('[1]AdO CRR'!D:D,'Stav administrace CLLD v IROP'!A165,'[1]AdO CRR'!A:A,'Stav administrace CLLD v IROP'!J165,'[1]AdO CRR'!Q:Q,"ANO"),IF(AND(L165="zásadní zjištění",N165="NE"),COUNTIFS('[1]AdO CRR'!D:D,'Stav administrace CLLD v IROP'!A165,'[1]AdO CRR'!A:A,'Stav administrace CLLD v IROP'!M165,'[1]AdO CRR'!Q:Q,"ANO"),""))</f>
        <v/>
      </c>
      <c r="Q165" s="71">
        <f>IF(COUNTIFS('[1]AdO CRR'!D:D,'Stav administrace CLLD v IROP'!A165)=0,"",COUNTIFS('[1]AdO CRR'!D:D,'Stav administrace CLLD v IROP'!A165))</f>
        <v>10</v>
      </c>
      <c r="R165" s="71" t="str">
        <f>IF(COUNTIFS('[1]AdO CRR'!D:D,'Stav administrace CLLD v IROP'!A165,'[1]AdO CRR'!Q:Q,"ANO")=0,"",COUNTIFS('[1]AdO CRR'!D:D,'Stav administrace CLLD v IROP'!A165,'[1]AdO CRR'!Q:Q,"ANO"))</f>
        <v/>
      </c>
      <c r="S165" s="65" t="str">
        <f>IF(IFERROR(GETPIVOTDATA("Registrační číslo projektu",[1]KHspoj909s!$A$3,"strategie MAS",A165,"Kód a název stavu2","PP30+")+GETPIVOTDATA("Registrační číslo projektu",[1]KHspoj909s!$A$3,"strategie MAS",A165,"Kód a název stavu2","PP27+")+GETPIVOTDATA("Registrační číslo projektu",[1]KHspoj909s!$A$3,"strategie MAS",A165,"Kód a název stavu2","PP41+"),"")=0,"",IFERROR(GETPIVOTDATA("Registrační číslo projektu",[1]KHspoj909s!$A$3,"strategie MAS",A165,"Kód a název stavu2","PP30+")+GETPIVOTDATA("Registrační číslo projektu",[1]KHspoj909s!$A$3,"strategie MAS",A165,"Kód a název stavu2","PP27+")+GETPIVOTDATA("Registrační číslo projektu",[1]KHspoj909s!$A$3,"strategie MAS",A165,"Kód a název stavu2","PP41+"),""))</f>
        <v/>
      </c>
      <c r="T165" s="65" t="str">
        <f>IF(IFERROR(GETPIVOTDATA("Registrační číslo projektu",[1]KHspoj909s!$A$3,"strategie MAS",A165,"Kód a název stavu2","PP30+")+GETPIVOTDATA("Registrační číslo projektu",[1]KHspoj909s!$A$3,"strategie MAS",A165,"Kód a název stavu2","PP41+"),"")=0,"",IFERROR(GETPIVOTDATA("Registrační číslo projektu",[1]KHspoj909s!$A$3,"strategie MAS",A165,"Kód a název stavu2","PP30+")+GETPIVOTDATA("Registrační číslo projektu",[1]KHspoj909s!$A$3,"strategie MAS",A165,"Kód a název stavu2","PP41+"),""))</f>
        <v/>
      </c>
      <c r="U165" s="65" t="str">
        <f>IF(IFERROR(GETPIVOTDATA("Registrační číslo projektu",[1]KHspoj909s!$A$3,"strategie MAS",A165,"Kód a název stavu2","PP41+"),"")=0,"",IFERROR(GETPIVOTDATA("Registrační číslo projektu",[1]KHspoj909s!$A$3,"strategie MAS",A165,"Kód a název stavu2","PP41+"),""))</f>
        <v/>
      </c>
      <c r="V165" s="68">
        <f>IFERROR(VLOOKUP(A165,[1]M975!$A$5:$B$184,2,0),0)/1000</f>
        <v>0</v>
      </c>
    </row>
    <row r="166" spans="1:22" x14ac:dyDescent="0.25">
      <c r="A166" s="61" t="s">
        <v>364</v>
      </c>
      <c r="B166" s="62" t="s">
        <v>365</v>
      </c>
      <c r="C166" s="63" t="s">
        <v>40</v>
      </c>
      <c r="D166" s="64" t="s">
        <v>35</v>
      </c>
      <c r="E166" s="75" t="s">
        <v>35</v>
      </c>
      <c r="F166" s="73" t="s">
        <v>35</v>
      </c>
      <c r="G166" s="65">
        <f>IF(SUM(COUNTIFS([1]!HH902HH[číslo IN],'Stav administrace CLLD v IROP'!A166,[1]!HH902HH[[Kód stavu výzvy ]],{"S42";"S5";"S6";"S7";"S8";"S9"}))=0,"",SUM(COUNTIFS([1]!HH902HH[číslo IN],'Stav administrace CLLD v IROP'!A166,[1]!HH902HH[[Kód stavu výzvy ]],{"S42";"S5";"S6";"S7";"S8";"S9"})))</f>
        <v>6</v>
      </c>
      <c r="H166" s="65">
        <f>IF(SUM(COUNTIFS([1]!HH902HH[číslo IN],'Stav administrace CLLD v IROP'!A166,[1]!HH902HH[[Kód stavu výzvy ]],{"S8";"S9"}))=0,"",SUM(COUNTIFS([1]!HH902HH[číslo IN],'Stav administrace CLLD v IROP'!A166,[1]!HH902HH[[Kód stavu výzvy ]],{"S8";"S9"})))</f>
        <v>4</v>
      </c>
      <c r="I166" s="57" t="str">
        <f>IF(IF(IFERROR(VLOOKUP(CONCATENATE($A166,"-",I$6,"-1-0"),'[1]KTAdO CRR'!$A$4:$D$1000,4,0),"")="",IFERROR(VLOOKUP(CONCATENATE($A166,"-",I$6),[1]!Data[[#All],[MASkod]:[Stav KL (se zjištěním/ bez zjištění)]],11,0),""),"zahájeno")=0,"",IF(IFERROR(VLOOKUP(CONCATENATE($A166,"-",I$6,"-1-0"),'[1]KTAdO CRR'!$A$4:$D$1000,4,0),"")="",IFERROR(VLOOKUP(CONCATENATE($A166,"-",I$6),[1]!Data[[#All],[MASkod]:[Stav KL (se zjištěním/ bez zjištění)]],11,0),""),"zahájeno"))</f>
        <v>bez zjištění</v>
      </c>
      <c r="J166" s="58">
        <f>IF(I166="zahájeno",IFERROR(VLOOKUP(CONCATENATE($A166,"-",I$6,"-1-0"),'[1]KTAdO CRR'!$A$4:$D$1000,4,0),""),IF(I166="","",IFERROR(VLOOKUP(CONCATENATE($A166,"-",I$6),[1]!Data[[#All],[MASkod]:[Stav KL (se zjištěním/ bez zjištění)]],4,0),"")))</f>
        <v>1</v>
      </c>
      <c r="K166" s="66" t="str">
        <f>IF(I166="","",IF(IFERROR(VLOOKUP(CONCATENATE($A166,"-",I$6),[1]!Data[[#All],[MASkod]:[JMPRO]],26,0),"")=0,"ANO",IFERROR(UPPER(LEFT(VLOOKUP(CONCATENATE($A166,"-",I$6),[1]!Data[[#All],[MASkod]:[JMPRO]],26,0),3)),"")))</f>
        <v>ANO</v>
      </c>
      <c r="L166" s="57" t="str">
        <f>IF(IF(IFERROR(VLOOKUP(CONCATENATE($A166,"-",L$6,"-1-0"),'[1]KTAdO CRR'!$A$4:$D$1000,4,0),"")="",IFERROR(VLOOKUP(CONCATENATE($A166,"-",L$6),[1]!Data[[#All],[MASkod]:[Stav KL (se zjištěním/ bez zjištění)]],11,0),""),"zahájeno")=0,"zahájheno",IF(IFERROR(VLOOKUP(CONCATENATE($A166,"-",L$6,"-1-0"),'[1]KTAdO CRR'!$A$4:$D$1000,4,0),"")="",IFERROR(VLOOKUP(CONCATENATE($A166,"-",L$6),[1]!Data[[#All],[MASkod]:[Stav KL (se zjištěním/ bez zjištění)]],11,0),""),"zahájeno"))</f>
        <v/>
      </c>
      <c r="M166" s="58" t="str">
        <f>IF(L166="zahájeno",IFERROR(VLOOKUP(CONCATENATE($A166,"-",L$6,"-1-0"),'[1]KTAdO CRR'!$A$4:$D$1000,4,0),""),IF(L166="","",IFERROR(VLOOKUP(CONCATENATE($A166,"-",L$6),[1]!Data[[#All],[MASkod]:[Stav KL (se zjištěním/ bez zjištění)]],4,0),"")))</f>
        <v/>
      </c>
      <c r="N166" s="66" t="str">
        <f>IF(L166="","",IF(IFERROR(VLOOKUP(CONCATENATE($A166,"-",L$6),[1]!Data[[#All],[MASkod]:[JMPRO]],26,0),"")=0,"ANO",IFERROR(UPPER(LEFT(VLOOKUP(CONCATENATE($A166,"-",L$6),[1]!Data[[#All],[MASkod]:[JMPRO]],26,0),3)),"")))</f>
        <v/>
      </c>
      <c r="O166" s="67" t="str">
        <f>IF(AND(I166="zásadní zjištění",K166="NE"),COUNTIFS('[1]AdO CRR'!D:D,'Stav administrace CLLD v IROP'!A166,'[1]AdO CRR'!A:A,'Stav administrace CLLD v IROP'!J166),IF(AND(L166="zásadní zjištění",N166="NE"),COUNTIFS('[1]AdO CRR'!D:D,'Stav administrace CLLD v IROP'!A166,'[1]AdO CRR'!A:A,'Stav administrace CLLD v IROP'!M166),""))</f>
        <v/>
      </c>
      <c r="P166" s="67" t="str">
        <f>IF(AND(I166="zásadní zjištění",K166="NE"),COUNTIFS('[1]AdO CRR'!D:D,'Stav administrace CLLD v IROP'!A166,'[1]AdO CRR'!A:A,'Stav administrace CLLD v IROP'!J166,'[1]AdO CRR'!Q:Q,"ANO"),IF(AND(L166="zásadní zjištění",N166="NE"),COUNTIFS('[1]AdO CRR'!D:D,'Stav administrace CLLD v IROP'!A166,'[1]AdO CRR'!A:A,'Stav administrace CLLD v IROP'!M166,'[1]AdO CRR'!Q:Q,"ANO"),""))</f>
        <v/>
      </c>
      <c r="Q166" s="71">
        <f>IF(COUNTIFS('[1]AdO CRR'!D:D,'Stav administrace CLLD v IROP'!A166)=0,"",COUNTIFS('[1]AdO CRR'!D:D,'Stav administrace CLLD v IROP'!A166))</f>
        <v>3</v>
      </c>
      <c r="R166" s="71">
        <f>IF(COUNTIFS('[1]AdO CRR'!D:D,'Stav administrace CLLD v IROP'!A166,'[1]AdO CRR'!Q:Q,"ANO")=0,"",COUNTIFS('[1]AdO CRR'!D:D,'Stav administrace CLLD v IROP'!A166,'[1]AdO CRR'!Q:Q,"ANO"))</f>
        <v>2</v>
      </c>
      <c r="S166" s="65">
        <f>IF(IFERROR(GETPIVOTDATA("Registrační číslo projektu",[1]KHspoj909s!$A$3,"strategie MAS",A166,"Kód a název stavu2","PP30+")+GETPIVOTDATA("Registrační číslo projektu",[1]KHspoj909s!$A$3,"strategie MAS",A166,"Kód a název stavu2","PP27+")+GETPIVOTDATA("Registrační číslo projektu",[1]KHspoj909s!$A$3,"strategie MAS",A166,"Kód a název stavu2","PP41+"),"")=0,"",IFERROR(GETPIVOTDATA("Registrační číslo projektu",[1]KHspoj909s!$A$3,"strategie MAS",A166,"Kód a název stavu2","PP30+")+GETPIVOTDATA("Registrační číslo projektu",[1]KHspoj909s!$A$3,"strategie MAS",A166,"Kód a název stavu2","PP27+")+GETPIVOTDATA("Registrační číslo projektu",[1]KHspoj909s!$A$3,"strategie MAS",A166,"Kód a název stavu2","PP41+"),""))</f>
        <v>2</v>
      </c>
      <c r="T166" s="65">
        <f>IF(IFERROR(GETPIVOTDATA("Registrační číslo projektu",[1]KHspoj909s!$A$3,"strategie MAS",A166,"Kód a název stavu2","PP30+")+GETPIVOTDATA("Registrační číslo projektu",[1]KHspoj909s!$A$3,"strategie MAS",A166,"Kód a název stavu2","PP41+"),"")=0,"",IFERROR(GETPIVOTDATA("Registrační číslo projektu",[1]KHspoj909s!$A$3,"strategie MAS",A166,"Kód a název stavu2","PP30+")+GETPIVOTDATA("Registrační číslo projektu",[1]KHspoj909s!$A$3,"strategie MAS",A166,"Kód a název stavu2","PP41+"),""))</f>
        <v>2</v>
      </c>
      <c r="U166" s="65" t="str">
        <f>IF(IFERROR(GETPIVOTDATA("Registrační číslo projektu",[1]KHspoj909s!$A$3,"strategie MAS",A166,"Kód a název stavu2","PP41+"),"")=0,"",IFERROR(GETPIVOTDATA("Registrační číslo projektu",[1]KHspoj909s!$A$3,"strategie MAS",A166,"Kód a název stavu2","PP41+"),""))</f>
        <v/>
      </c>
      <c r="V166" s="68">
        <f>IFERROR(VLOOKUP(A166,[1]M975!$A$5:$B$184,2,0),0)/1000</f>
        <v>0</v>
      </c>
    </row>
    <row r="167" spans="1:22" x14ac:dyDescent="0.25">
      <c r="A167" s="61" t="s">
        <v>366</v>
      </c>
      <c r="B167" s="69" t="s">
        <v>367</v>
      </c>
      <c r="C167" s="63" t="s">
        <v>66</v>
      </c>
      <c r="D167" s="64" t="s">
        <v>35</v>
      </c>
      <c r="E167" s="64" t="s">
        <v>35</v>
      </c>
      <c r="F167" s="73" t="s">
        <v>35</v>
      </c>
      <c r="G167" s="65">
        <f>IF(SUM(COUNTIFS([1]!HH902HH[číslo IN],'Stav administrace CLLD v IROP'!A167,[1]!HH902HH[[Kód stavu výzvy ]],{"S42";"S5";"S6";"S7";"S8";"S9"}))=0,"",SUM(COUNTIFS([1]!HH902HH[číslo IN],'Stav administrace CLLD v IROP'!A167,[1]!HH902HH[[Kód stavu výzvy ]],{"S42";"S5";"S6";"S7";"S8";"S9"})))</f>
        <v>3</v>
      </c>
      <c r="H167" s="65">
        <f>IF(SUM(COUNTIFS([1]!HH902HH[číslo IN],'Stav administrace CLLD v IROP'!A167,[1]!HH902HH[[Kód stavu výzvy ]],{"S8";"S9"}))=0,"",SUM(COUNTIFS([1]!HH902HH[číslo IN],'Stav administrace CLLD v IROP'!A167,[1]!HH902HH[[Kód stavu výzvy ]],{"S8";"S9"})))</f>
        <v>3</v>
      </c>
      <c r="I167" s="57" t="str">
        <f>IF(IF(IFERROR(VLOOKUP(CONCATENATE($A167,"-",I$6,"-1-0"),'[1]KTAdO CRR'!$A$4:$D$1000,4,0),"")="",IFERROR(VLOOKUP(CONCATENATE($A167,"-",I$6),[1]!Data[[#All],[MASkod]:[Stav KL (se zjištěním/ bez zjištění)]],11,0),""),"zahájeno")=0,"",IF(IFERROR(VLOOKUP(CONCATENATE($A167,"-",I$6,"-1-0"),'[1]KTAdO CRR'!$A$4:$D$1000,4,0),"")="",IFERROR(VLOOKUP(CONCATENATE($A167,"-",I$6),[1]!Data[[#All],[MASkod]:[Stav KL (se zjištěním/ bez zjištění)]],11,0),""),"zahájeno"))</f>
        <v>se zjištěním</v>
      </c>
      <c r="J167" s="58">
        <f>IF(I167="zahájeno",IFERROR(VLOOKUP(CONCATENATE($A167,"-",I$6,"-1-0"),'[1]KTAdO CRR'!$A$4:$D$1000,4,0),""),IF(I167="","",IFERROR(VLOOKUP(CONCATENATE($A167,"-",I$6),[1]!Data[[#All],[MASkod]:[Stav KL (se zjištěním/ bez zjištění)]],4,0),"")))</f>
        <v>2</v>
      </c>
      <c r="K167" s="66" t="str">
        <f>IF(I167="","",IF(IFERROR(VLOOKUP(CONCATENATE($A167,"-",I$6),[1]!Data[[#All],[MASkod]:[JMPRO]],26,0),"")=0,"ANO",IFERROR(UPPER(LEFT(VLOOKUP(CONCATENATE($A167,"-",I$6),[1]!Data[[#All],[MASkod]:[JMPRO]],26,0),3)),"")))</f>
        <v>ANO</v>
      </c>
      <c r="L167" s="57" t="str">
        <f>IF(IF(IFERROR(VLOOKUP(CONCATENATE($A167,"-",L$6,"-1-0"),'[1]KTAdO CRR'!$A$4:$D$1000,4,0),"")="",IFERROR(VLOOKUP(CONCATENATE($A167,"-",L$6),[1]!Data[[#All],[MASkod]:[Stav KL (se zjištěním/ bez zjištění)]],11,0),""),"zahájeno")=0,"zahájheno",IF(IFERROR(VLOOKUP(CONCATENATE($A167,"-",L$6,"-1-0"),'[1]KTAdO CRR'!$A$4:$D$1000,4,0),"")="",IFERROR(VLOOKUP(CONCATENATE($A167,"-",L$6),[1]!Data[[#All],[MASkod]:[Stav KL (se zjištěním/ bez zjištění)]],11,0),""),"zahájeno"))</f>
        <v/>
      </c>
      <c r="M167" s="58" t="str">
        <f>IF(L167="zahájeno",IFERROR(VLOOKUP(CONCATENATE($A167,"-",L$6,"-1-0"),'[1]KTAdO CRR'!$A$4:$D$1000,4,0),""),IF(L167="","",IFERROR(VLOOKUP(CONCATENATE($A167,"-",L$6),[1]!Data[[#All],[MASkod]:[Stav KL (se zjištěním/ bez zjištění)]],4,0),"")))</f>
        <v/>
      </c>
      <c r="N167" s="66" t="str">
        <f>IF(L167="","",IF(IFERROR(VLOOKUP(CONCATENATE($A167,"-",L$6),[1]!Data[[#All],[MASkod]:[JMPRO]],26,0),"")=0,"ANO",IFERROR(UPPER(LEFT(VLOOKUP(CONCATENATE($A167,"-",L$6),[1]!Data[[#All],[MASkod]:[JMPRO]],26,0),3)),"")))</f>
        <v/>
      </c>
      <c r="O167" s="67" t="str">
        <f>IF(AND(I167="zásadní zjištění",K167="NE"),COUNTIFS('[1]AdO CRR'!D:D,'Stav administrace CLLD v IROP'!A167,'[1]AdO CRR'!A:A,'Stav administrace CLLD v IROP'!J167),IF(AND(L167="zásadní zjištění",N167="NE"),COUNTIFS('[1]AdO CRR'!D:D,'Stav administrace CLLD v IROP'!A167,'[1]AdO CRR'!A:A,'Stav administrace CLLD v IROP'!M167),""))</f>
        <v/>
      </c>
      <c r="P167" s="67" t="str">
        <f>IF(AND(I167="zásadní zjištění",K167="NE"),COUNTIFS('[1]AdO CRR'!D:D,'Stav administrace CLLD v IROP'!A167,'[1]AdO CRR'!A:A,'Stav administrace CLLD v IROP'!J167,'[1]AdO CRR'!Q:Q,"ANO"),IF(AND(L167="zásadní zjištění",N167="NE"),COUNTIFS('[1]AdO CRR'!D:D,'Stav administrace CLLD v IROP'!A167,'[1]AdO CRR'!A:A,'Stav administrace CLLD v IROP'!M167,'[1]AdO CRR'!Q:Q,"ANO"),""))</f>
        <v/>
      </c>
      <c r="Q167" s="71">
        <f>IF(COUNTIFS('[1]AdO CRR'!D:D,'Stav administrace CLLD v IROP'!A167)=0,"",COUNTIFS('[1]AdO CRR'!D:D,'Stav administrace CLLD v IROP'!A167))</f>
        <v>5</v>
      </c>
      <c r="R167" s="71">
        <f>IF(COUNTIFS('[1]AdO CRR'!D:D,'Stav administrace CLLD v IROP'!A167,'[1]AdO CRR'!Q:Q,"ANO")=0,"",COUNTIFS('[1]AdO CRR'!D:D,'Stav administrace CLLD v IROP'!A167,'[1]AdO CRR'!Q:Q,"ANO"))</f>
        <v>3</v>
      </c>
      <c r="S167" s="65">
        <f>IF(IFERROR(GETPIVOTDATA("Registrační číslo projektu",[1]KHspoj909s!$A$3,"strategie MAS",A167,"Kód a název stavu2","PP30+")+GETPIVOTDATA("Registrační číslo projektu",[1]KHspoj909s!$A$3,"strategie MAS",A167,"Kód a název stavu2","PP27+")+GETPIVOTDATA("Registrační číslo projektu",[1]KHspoj909s!$A$3,"strategie MAS",A167,"Kód a název stavu2","PP41+"),"")=0,"",IFERROR(GETPIVOTDATA("Registrační číslo projektu",[1]KHspoj909s!$A$3,"strategie MAS",A167,"Kód a název stavu2","PP30+")+GETPIVOTDATA("Registrační číslo projektu",[1]KHspoj909s!$A$3,"strategie MAS",A167,"Kód a název stavu2","PP27+")+GETPIVOTDATA("Registrační číslo projektu",[1]KHspoj909s!$A$3,"strategie MAS",A167,"Kód a název stavu2","PP41+"),""))</f>
        <v>3</v>
      </c>
      <c r="T167" s="65">
        <f>IF(IFERROR(GETPIVOTDATA("Registrační číslo projektu",[1]KHspoj909s!$A$3,"strategie MAS",A167,"Kód a název stavu2","PP30+")+GETPIVOTDATA("Registrační číslo projektu",[1]KHspoj909s!$A$3,"strategie MAS",A167,"Kód a název stavu2","PP41+"),"")=0,"",IFERROR(GETPIVOTDATA("Registrační číslo projektu",[1]KHspoj909s!$A$3,"strategie MAS",A167,"Kód a název stavu2","PP30+")+GETPIVOTDATA("Registrační číslo projektu",[1]KHspoj909s!$A$3,"strategie MAS",A167,"Kód a název stavu2","PP41+"),""))</f>
        <v>3</v>
      </c>
      <c r="U167" s="65" t="str">
        <f>IF(IFERROR(GETPIVOTDATA("Registrační číslo projektu",[1]KHspoj909s!$A$3,"strategie MAS",A167,"Kód a název stavu2","PP41+"),"")=0,"",IFERROR(GETPIVOTDATA("Registrační číslo projektu",[1]KHspoj909s!$A$3,"strategie MAS",A167,"Kód a název stavu2","PP41+"),""))</f>
        <v/>
      </c>
      <c r="V167" s="68">
        <f>IFERROR(VLOOKUP(A167,[1]M975!$A$5:$B$184,2,0),0)/1000</f>
        <v>0</v>
      </c>
    </row>
    <row r="168" spans="1:22" x14ac:dyDescent="0.25">
      <c r="A168" s="61" t="s">
        <v>368</v>
      </c>
      <c r="B168" s="62" t="s">
        <v>369</v>
      </c>
      <c r="C168" s="63" t="s">
        <v>34</v>
      </c>
      <c r="D168" s="64" t="s">
        <v>35</v>
      </c>
      <c r="E168" s="75" t="s">
        <v>35</v>
      </c>
      <c r="F168" s="73" t="s">
        <v>35</v>
      </c>
      <c r="G168" s="65">
        <f>IF(SUM(COUNTIFS([1]!HH902HH[číslo IN],'Stav administrace CLLD v IROP'!A168,[1]!HH902HH[[Kód stavu výzvy ]],{"S42";"S5";"S6";"S7";"S8";"S9"}))=0,"",SUM(COUNTIFS([1]!HH902HH[číslo IN],'Stav administrace CLLD v IROP'!A168,[1]!HH902HH[[Kód stavu výzvy ]],{"S42";"S5";"S6";"S7";"S8";"S9"})))</f>
        <v>7</v>
      </c>
      <c r="H168" s="65">
        <f>IF(SUM(COUNTIFS([1]!HH902HH[číslo IN],'Stav administrace CLLD v IROP'!A168,[1]!HH902HH[[Kód stavu výzvy ]],{"S8";"S9"}))=0,"",SUM(COUNTIFS([1]!HH902HH[číslo IN],'Stav administrace CLLD v IROP'!A168,[1]!HH902HH[[Kód stavu výzvy ]],{"S8";"S9"})))</f>
        <v>7</v>
      </c>
      <c r="I168" s="57" t="str">
        <f>IF(IF(IFERROR(VLOOKUP(CONCATENATE($A168,"-",I$6,"-1-0"),'[1]KTAdO CRR'!$A$4:$D$1000,4,0),"")="",IFERROR(VLOOKUP(CONCATENATE($A168,"-",I$6),[1]!Data[[#All],[MASkod]:[Stav KL (se zjištěním/ bez zjištění)]],11,0),""),"zahájeno")=0,"",IF(IFERROR(VLOOKUP(CONCATENATE($A168,"-",I$6,"-1-0"),'[1]KTAdO CRR'!$A$4:$D$1000,4,0),"")="",IFERROR(VLOOKUP(CONCATENATE($A168,"-",I$6),[1]!Data[[#All],[MASkod]:[Stav KL (se zjištěním/ bez zjištění)]],11,0),""),"zahájeno"))</f>
        <v/>
      </c>
      <c r="J168" s="58" t="str">
        <f>IF(I168="zahájeno",IFERROR(VLOOKUP(CONCATENATE($A168,"-",I$6,"-1-0"),'[1]KTAdO CRR'!$A$4:$D$1000,4,0),""),IF(I168="","",IFERROR(VLOOKUP(CONCATENATE($A168,"-",I$6),[1]!Data[[#All],[MASkod]:[Stav KL (se zjištěním/ bez zjištění)]],4,0),"")))</f>
        <v/>
      </c>
      <c r="K168" s="66" t="str">
        <f>IF(I168="","",IF(IFERROR(VLOOKUP(CONCATENATE($A168,"-",I$6),[1]!Data[[#All],[MASkod]:[JMPRO]],26,0),"")=0,"ANO",IFERROR(UPPER(LEFT(VLOOKUP(CONCATENATE($A168,"-",I$6),[1]!Data[[#All],[MASkod]:[JMPRO]],26,0),3)),"")))</f>
        <v/>
      </c>
      <c r="L168" s="57" t="str">
        <f>IF(IF(IFERROR(VLOOKUP(CONCATENATE($A168,"-",L$6,"-1-0"),'[1]KTAdO CRR'!$A$4:$D$1000,4,0),"")="",IFERROR(VLOOKUP(CONCATENATE($A168,"-",L$6),[1]!Data[[#All],[MASkod]:[Stav KL (se zjištěním/ bez zjištění)]],11,0),""),"zahájeno")=0,"zahájheno",IF(IFERROR(VLOOKUP(CONCATENATE($A168,"-",L$6,"-1-0"),'[1]KTAdO CRR'!$A$4:$D$1000,4,0),"")="",IFERROR(VLOOKUP(CONCATENATE($A168,"-",L$6),[1]!Data[[#All],[MASkod]:[Stav KL (se zjištěním/ bez zjištění)]],11,0),""),"zahájeno"))</f>
        <v>zahájheno</v>
      </c>
      <c r="M168" s="58">
        <f>IF(L168="zahájeno",IFERROR(VLOOKUP(CONCATENATE($A168,"-",L$6,"-1-0"),'[1]KTAdO CRR'!$A$4:$D$1000,4,0),""),IF(L168="","",IFERROR(VLOOKUP(CONCATENATE($A168,"-",L$6),[1]!Data[[#All],[MASkod]:[Stav KL (se zjištěním/ bez zjištění)]],4,0),"")))</f>
        <v>6</v>
      </c>
      <c r="N168" s="66" t="str">
        <f>IF(L168="","",IF(IFERROR(VLOOKUP(CONCATENATE($A168,"-",L$6),[1]!Data[[#All],[MASkod]:[JMPRO]],26,0),"")=0,"ANO",IFERROR(UPPER(LEFT(VLOOKUP(CONCATENATE($A168,"-",L$6),[1]!Data[[#All],[MASkod]:[JMPRO]],26,0),3)),"")))</f>
        <v>ANO</v>
      </c>
      <c r="O168" s="67" t="str">
        <f>IF(AND(I168="zásadní zjištění",K168="NE"),COUNTIFS('[1]AdO CRR'!D:D,'Stav administrace CLLD v IROP'!A168,'[1]AdO CRR'!A:A,'Stav administrace CLLD v IROP'!J168),IF(AND(L168="zásadní zjištění",N168="NE"),COUNTIFS('[1]AdO CRR'!D:D,'Stav administrace CLLD v IROP'!A168,'[1]AdO CRR'!A:A,'Stav administrace CLLD v IROP'!M168),""))</f>
        <v/>
      </c>
      <c r="P168" s="67" t="str">
        <f>IF(AND(I168="zásadní zjištění",K168="NE"),COUNTIFS('[1]AdO CRR'!D:D,'Stav administrace CLLD v IROP'!A168,'[1]AdO CRR'!A:A,'Stav administrace CLLD v IROP'!J168,'[1]AdO CRR'!Q:Q,"ANO"),IF(AND(L168="zásadní zjištění",N168="NE"),COUNTIFS('[1]AdO CRR'!D:D,'Stav administrace CLLD v IROP'!A168,'[1]AdO CRR'!A:A,'Stav administrace CLLD v IROP'!M168,'[1]AdO CRR'!Q:Q,"ANO"),""))</f>
        <v/>
      </c>
      <c r="Q168" s="71">
        <f>IF(COUNTIFS('[1]AdO CRR'!D:D,'Stav administrace CLLD v IROP'!A168)=0,"",COUNTIFS('[1]AdO CRR'!D:D,'Stav administrace CLLD v IROP'!A168))</f>
        <v>12</v>
      </c>
      <c r="R168" s="71">
        <f>IF(COUNTIFS('[1]AdO CRR'!D:D,'Stav administrace CLLD v IROP'!A168,'[1]AdO CRR'!Q:Q,"ANO")=0,"",COUNTIFS('[1]AdO CRR'!D:D,'Stav administrace CLLD v IROP'!A168,'[1]AdO CRR'!Q:Q,"ANO"))</f>
        <v>9</v>
      </c>
      <c r="S168" s="65">
        <f>IF(IFERROR(GETPIVOTDATA("Registrační číslo projektu",[1]KHspoj909s!$A$3,"strategie MAS",A168,"Kód a název stavu2","PP30+")+GETPIVOTDATA("Registrační číslo projektu",[1]KHspoj909s!$A$3,"strategie MAS",A168,"Kód a název stavu2","PP27+")+GETPIVOTDATA("Registrační číslo projektu",[1]KHspoj909s!$A$3,"strategie MAS",A168,"Kód a název stavu2","PP41+"),"")=0,"",IFERROR(GETPIVOTDATA("Registrační číslo projektu",[1]KHspoj909s!$A$3,"strategie MAS",A168,"Kód a název stavu2","PP30+")+GETPIVOTDATA("Registrační číslo projektu",[1]KHspoj909s!$A$3,"strategie MAS",A168,"Kód a název stavu2","PP27+")+GETPIVOTDATA("Registrační číslo projektu",[1]KHspoj909s!$A$3,"strategie MAS",A168,"Kód a název stavu2","PP41+"),""))</f>
        <v>9</v>
      </c>
      <c r="T168" s="65">
        <f>IF(IFERROR(GETPIVOTDATA("Registrační číslo projektu",[1]KHspoj909s!$A$3,"strategie MAS",A168,"Kód a název stavu2","PP30+")+GETPIVOTDATA("Registrační číslo projektu",[1]KHspoj909s!$A$3,"strategie MAS",A168,"Kód a název stavu2","PP41+"),"")=0,"",IFERROR(GETPIVOTDATA("Registrační číslo projektu",[1]KHspoj909s!$A$3,"strategie MAS",A168,"Kód a název stavu2","PP30+")+GETPIVOTDATA("Registrační číslo projektu",[1]KHspoj909s!$A$3,"strategie MAS",A168,"Kód a název stavu2","PP41+"),""))</f>
        <v>8</v>
      </c>
      <c r="U168" s="65">
        <f>IF(IFERROR(GETPIVOTDATA("Registrační číslo projektu",[1]KHspoj909s!$A$3,"strategie MAS",A168,"Kód a název stavu2","PP41+"),"")=0,"",IFERROR(GETPIVOTDATA("Registrační číslo projektu",[1]KHspoj909s!$A$3,"strategie MAS",A168,"Kód a název stavu2","PP41+"),""))</f>
        <v>4</v>
      </c>
      <c r="V168" s="68">
        <f>IFERROR(VLOOKUP(A168,[1]M975!$A$5:$B$184,2,0),0)/1000</f>
        <v>2776.0556299999998</v>
      </c>
    </row>
    <row r="169" spans="1:22" x14ac:dyDescent="0.25">
      <c r="A169" s="61" t="s">
        <v>370</v>
      </c>
      <c r="B169" s="62" t="s">
        <v>371</v>
      </c>
      <c r="C169" s="63" t="s">
        <v>111</v>
      </c>
      <c r="D169" s="64" t="s">
        <v>35</v>
      </c>
      <c r="E169" s="75" t="s">
        <v>35</v>
      </c>
      <c r="F169" s="73" t="s">
        <v>35</v>
      </c>
      <c r="G169" s="65">
        <f>IF(SUM(COUNTIFS([1]!HH902HH[číslo IN],'Stav administrace CLLD v IROP'!A169,[1]!HH902HH[[Kód stavu výzvy ]],{"S42";"S5";"S6";"S7";"S8";"S9"}))=0,"",SUM(COUNTIFS([1]!HH902HH[číslo IN],'Stav administrace CLLD v IROP'!A169,[1]!HH902HH[[Kód stavu výzvy ]],{"S42";"S5";"S6";"S7";"S8";"S9"})))</f>
        <v>2</v>
      </c>
      <c r="H169" s="65">
        <f>IF(SUM(COUNTIFS([1]!HH902HH[číslo IN],'Stav administrace CLLD v IROP'!A169,[1]!HH902HH[[Kód stavu výzvy ]],{"S8";"S9"}))=0,"",SUM(COUNTIFS([1]!HH902HH[číslo IN],'Stav administrace CLLD v IROP'!A169,[1]!HH902HH[[Kód stavu výzvy ]],{"S8";"S9"})))</f>
        <v>2</v>
      </c>
      <c r="I169" s="57" t="str">
        <f>IF(IF(IFERROR(VLOOKUP(CONCATENATE($A169,"-",I$6,"-1-0"),'[1]KTAdO CRR'!$A$4:$D$1000,4,0),"")="",IFERROR(VLOOKUP(CONCATENATE($A169,"-",I$6),[1]!Data[[#All],[MASkod]:[Stav KL (se zjištěním/ bez zjištění)]],11,0),""),"zahájeno")=0,"",IF(IFERROR(VLOOKUP(CONCATENATE($A169,"-",I$6,"-1-0"),'[1]KTAdO CRR'!$A$4:$D$1000,4,0),"")="",IFERROR(VLOOKUP(CONCATENATE($A169,"-",I$6),[1]!Data[[#All],[MASkod]:[Stav KL (se zjištěním/ bez zjištění)]],11,0),""),"zahájeno"))</f>
        <v/>
      </c>
      <c r="J169" s="58" t="str">
        <f>IF(I169="zahájeno",IFERROR(VLOOKUP(CONCATENATE($A169,"-",I$6,"-1-0"),'[1]KTAdO CRR'!$A$4:$D$1000,4,0),""),IF(I169="","",IFERROR(VLOOKUP(CONCATENATE($A169,"-",I$6),[1]!Data[[#All],[MASkod]:[Stav KL (se zjištěním/ bez zjištění)]],4,0),"")))</f>
        <v/>
      </c>
      <c r="K169" s="66" t="str">
        <f>IF(I169="","",IF(IFERROR(VLOOKUP(CONCATENATE($A169,"-",I$6),[1]!Data[[#All],[MASkod]:[JMPRO]],26,0),"")=0,"ANO",IFERROR(UPPER(LEFT(VLOOKUP(CONCATENATE($A169,"-",I$6),[1]!Data[[#All],[MASkod]:[JMPRO]],26,0),3)),"")))</f>
        <v/>
      </c>
      <c r="L169" s="57" t="str">
        <f>IF(IF(IFERROR(VLOOKUP(CONCATENATE($A169,"-",L$6,"-1-0"),'[1]KTAdO CRR'!$A$4:$D$1000,4,0),"")="",IFERROR(VLOOKUP(CONCATENATE($A169,"-",L$6),[1]!Data[[#All],[MASkod]:[Stav KL (se zjištěním/ bez zjištění)]],11,0),""),"zahájeno")=0,"zahájheno",IF(IFERROR(VLOOKUP(CONCATENATE($A169,"-",L$6,"-1-0"),'[1]KTAdO CRR'!$A$4:$D$1000,4,0),"")="",IFERROR(VLOOKUP(CONCATENATE($A169,"-",L$6),[1]!Data[[#All],[MASkod]:[Stav KL (se zjištěním/ bez zjištění)]],11,0),""),"zahájeno"))</f>
        <v/>
      </c>
      <c r="M169" s="58" t="str">
        <f>IF(L169="zahájeno",IFERROR(VLOOKUP(CONCATENATE($A169,"-",L$6,"-1-0"),'[1]KTAdO CRR'!$A$4:$D$1000,4,0),""),IF(L169="","",IFERROR(VLOOKUP(CONCATENATE($A169,"-",L$6),[1]!Data[[#All],[MASkod]:[Stav KL (se zjištěním/ bez zjištění)]],4,0),"")))</f>
        <v/>
      </c>
      <c r="N169" s="66" t="str">
        <f>IF(L169="","",IF(IFERROR(VLOOKUP(CONCATENATE($A169,"-",L$6),[1]!Data[[#All],[MASkod]:[JMPRO]],26,0),"")=0,"ANO",IFERROR(UPPER(LEFT(VLOOKUP(CONCATENATE($A169,"-",L$6),[1]!Data[[#All],[MASkod]:[JMPRO]],26,0),3)),"")))</f>
        <v/>
      </c>
      <c r="O169" s="67" t="str">
        <f>IF(AND(I169="zásadní zjištění",K169="NE"),COUNTIFS('[1]AdO CRR'!D:D,'Stav administrace CLLD v IROP'!A169,'[1]AdO CRR'!A:A,'Stav administrace CLLD v IROP'!J169),IF(AND(L169="zásadní zjištění",N169="NE"),COUNTIFS('[1]AdO CRR'!D:D,'Stav administrace CLLD v IROP'!A169,'[1]AdO CRR'!A:A,'Stav administrace CLLD v IROP'!M169),""))</f>
        <v/>
      </c>
      <c r="P169" s="67" t="str">
        <f>IF(AND(I169="zásadní zjištění",K169="NE"),COUNTIFS('[1]AdO CRR'!D:D,'Stav administrace CLLD v IROP'!A169,'[1]AdO CRR'!A:A,'Stav administrace CLLD v IROP'!J169,'[1]AdO CRR'!Q:Q,"ANO"),IF(AND(L169="zásadní zjištění",N169="NE"),COUNTIFS('[1]AdO CRR'!D:D,'Stav administrace CLLD v IROP'!A169,'[1]AdO CRR'!A:A,'Stav administrace CLLD v IROP'!M169,'[1]AdO CRR'!Q:Q,"ANO"),""))</f>
        <v/>
      </c>
      <c r="Q169" s="71" t="str">
        <f>IF(COUNTIFS('[1]AdO CRR'!D:D,'Stav administrace CLLD v IROP'!A169)=0,"",COUNTIFS('[1]AdO CRR'!D:D,'Stav administrace CLLD v IROP'!A169))</f>
        <v/>
      </c>
      <c r="R169" s="71" t="str">
        <f>IF(COUNTIFS('[1]AdO CRR'!D:D,'Stav administrace CLLD v IROP'!A169,'[1]AdO CRR'!Q:Q,"ANO")=0,"",COUNTIFS('[1]AdO CRR'!D:D,'Stav administrace CLLD v IROP'!A169,'[1]AdO CRR'!Q:Q,"ANO"))</f>
        <v/>
      </c>
      <c r="S169" s="65" t="str">
        <f>IF(IFERROR(GETPIVOTDATA("Registrační číslo projektu",[1]KHspoj909s!$A$3,"strategie MAS",A169,"Kód a název stavu2","PP30+")+GETPIVOTDATA("Registrační číslo projektu",[1]KHspoj909s!$A$3,"strategie MAS",A169,"Kód a název stavu2","PP27+")+GETPIVOTDATA("Registrační číslo projektu",[1]KHspoj909s!$A$3,"strategie MAS",A169,"Kód a název stavu2","PP41+"),"")=0,"",IFERROR(GETPIVOTDATA("Registrační číslo projektu",[1]KHspoj909s!$A$3,"strategie MAS",A169,"Kód a název stavu2","PP30+")+GETPIVOTDATA("Registrační číslo projektu",[1]KHspoj909s!$A$3,"strategie MAS",A169,"Kód a název stavu2","PP27+")+GETPIVOTDATA("Registrační číslo projektu",[1]KHspoj909s!$A$3,"strategie MAS",A169,"Kód a název stavu2","PP41+"),""))</f>
        <v/>
      </c>
      <c r="T169" s="65" t="str">
        <f>IF(IFERROR(GETPIVOTDATA("Registrační číslo projektu",[1]KHspoj909s!$A$3,"strategie MAS",A169,"Kód a název stavu2","PP30+")+GETPIVOTDATA("Registrační číslo projektu",[1]KHspoj909s!$A$3,"strategie MAS",A169,"Kód a název stavu2","PP41+"),"")=0,"",IFERROR(GETPIVOTDATA("Registrační číslo projektu",[1]KHspoj909s!$A$3,"strategie MAS",A169,"Kód a název stavu2","PP30+")+GETPIVOTDATA("Registrační číslo projektu",[1]KHspoj909s!$A$3,"strategie MAS",A169,"Kód a název stavu2","PP41+"),""))</f>
        <v/>
      </c>
      <c r="U169" s="65" t="str">
        <f>IF(IFERROR(GETPIVOTDATA("Registrační číslo projektu",[1]KHspoj909s!$A$3,"strategie MAS",A169,"Kód a název stavu2","PP41+"),"")=0,"",IFERROR(GETPIVOTDATA("Registrační číslo projektu",[1]KHspoj909s!$A$3,"strategie MAS",A169,"Kód a název stavu2","PP41+"),""))</f>
        <v/>
      </c>
      <c r="V169" s="68">
        <f>IFERROR(VLOOKUP(A169,[1]M975!$A$5:$B$184,2,0),0)/1000</f>
        <v>0</v>
      </c>
    </row>
    <row r="170" spans="1:22" x14ac:dyDescent="0.25">
      <c r="A170" s="61" t="s">
        <v>372</v>
      </c>
      <c r="B170" s="69" t="s">
        <v>373</v>
      </c>
      <c r="C170" s="63" t="s">
        <v>40</v>
      </c>
      <c r="D170" s="64" t="s">
        <v>35</v>
      </c>
      <c r="E170" s="64" t="s">
        <v>35</v>
      </c>
      <c r="F170" s="73" t="s">
        <v>35</v>
      </c>
      <c r="G170" s="65">
        <f>IF(SUM(COUNTIFS([1]!HH902HH[číslo IN],'Stav administrace CLLD v IROP'!A170,[1]!HH902HH[[Kód stavu výzvy ]],{"S42";"S5";"S6";"S7";"S8";"S9"}))=0,"",SUM(COUNTIFS([1]!HH902HH[číslo IN],'Stav administrace CLLD v IROP'!A170,[1]!HH902HH[[Kód stavu výzvy ]],{"S42";"S5";"S6";"S7";"S8";"S9"})))</f>
        <v>3</v>
      </c>
      <c r="H170" s="65">
        <f>IF(SUM(COUNTIFS([1]!HH902HH[číslo IN],'Stav administrace CLLD v IROP'!A170,[1]!HH902HH[[Kód stavu výzvy ]],{"S8";"S9"}))=0,"",SUM(COUNTIFS([1]!HH902HH[číslo IN],'Stav administrace CLLD v IROP'!A170,[1]!HH902HH[[Kód stavu výzvy ]],{"S8";"S9"})))</f>
        <v>2</v>
      </c>
      <c r="I170" s="57" t="str">
        <f>IF(IF(IFERROR(VLOOKUP(CONCATENATE($A170,"-",I$6,"-1-0"),'[1]KTAdO CRR'!$A$4:$D$1000,4,0),"")="",IFERROR(VLOOKUP(CONCATENATE($A170,"-",I$6),[1]!Data[[#All],[MASkod]:[Stav KL (se zjištěním/ bez zjištění)]],11,0),""),"zahájeno")=0,"",IF(IFERROR(VLOOKUP(CONCATENATE($A170,"-",I$6,"-1-0"),'[1]KTAdO CRR'!$A$4:$D$1000,4,0),"")="",IFERROR(VLOOKUP(CONCATENATE($A170,"-",I$6),[1]!Data[[#All],[MASkod]:[Stav KL (se zjištěním/ bez zjištění)]],11,0),""),"zahájeno"))</f>
        <v>zahájeno</v>
      </c>
      <c r="J170" s="58" t="str">
        <f>IF(I170="zahájeno",IFERROR(VLOOKUP(CONCATENATE($A170,"-",I$6,"-1-0"),'[1]KTAdO CRR'!$A$4:$D$1000,4,0),""),IF(I170="","",IFERROR(VLOOKUP(CONCATENATE($A170,"-",I$6),[1]!Data[[#All],[MASkod]:[Stav KL (se zjištěním/ bez zjištění)]],4,0),"")))</f>
        <v>1</v>
      </c>
      <c r="K170" s="66" t="str">
        <f>IF(I170="","",IF(IFERROR(VLOOKUP(CONCATENATE($A170,"-",I$6),[1]!Data[[#All],[MASkod]:[JMPRO]],26,0),"")=0,"ANO",IFERROR(UPPER(LEFT(VLOOKUP(CONCATENATE($A170,"-",I$6),[1]!Data[[#All],[MASkod]:[JMPRO]],26,0),3)),"")))</f>
        <v/>
      </c>
      <c r="L170" s="57" t="str">
        <f>IF(IF(IFERROR(VLOOKUP(CONCATENATE($A170,"-",L$6,"-1-0"),'[1]KTAdO CRR'!$A$4:$D$1000,4,0),"")="",IFERROR(VLOOKUP(CONCATENATE($A170,"-",L$6),[1]!Data[[#All],[MASkod]:[Stav KL (se zjištěním/ bez zjištění)]],11,0),""),"zahájeno")=0,"zahájheno",IF(IFERROR(VLOOKUP(CONCATENATE($A170,"-",L$6,"-1-0"),'[1]KTAdO CRR'!$A$4:$D$1000,4,0),"")="",IFERROR(VLOOKUP(CONCATENATE($A170,"-",L$6),[1]!Data[[#All],[MASkod]:[Stav KL (se zjištěním/ bez zjištění)]],11,0),""),"zahájeno"))</f>
        <v/>
      </c>
      <c r="M170" s="58" t="str">
        <f>IF(L170="zahájeno",IFERROR(VLOOKUP(CONCATENATE($A170,"-",L$6,"-1-0"),'[1]KTAdO CRR'!$A$4:$D$1000,4,0),""),IF(L170="","",IFERROR(VLOOKUP(CONCATENATE($A170,"-",L$6),[1]!Data[[#All],[MASkod]:[Stav KL (se zjištěním/ bez zjištění)]],4,0),"")))</f>
        <v/>
      </c>
      <c r="N170" s="66" t="str">
        <f>IF(L170="","",IF(IFERROR(VLOOKUP(CONCATENATE($A170,"-",L$6),[1]!Data[[#All],[MASkod]:[JMPRO]],26,0),"")=0,"ANO",IFERROR(UPPER(LEFT(VLOOKUP(CONCATENATE($A170,"-",L$6),[1]!Data[[#All],[MASkod]:[JMPRO]],26,0),3)),"")))</f>
        <v/>
      </c>
      <c r="O170" s="67" t="str">
        <f>IF(AND(I170="zásadní zjištění",K170="NE"),COUNTIFS('[1]AdO CRR'!D:D,'Stav administrace CLLD v IROP'!A170,'[1]AdO CRR'!A:A,'Stav administrace CLLD v IROP'!J170),IF(AND(L170="zásadní zjištění",N170="NE"),COUNTIFS('[1]AdO CRR'!D:D,'Stav administrace CLLD v IROP'!A170,'[1]AdO CRR'!A:A,'Stav administrace CLLD v IROP'!M170),""))</f>
        <v/>
      </c>
      <c r="P170" s="67" t="str">
        <f>IF(AND(I170="zásadní zjištění",K170="NE"),COUNTIFS('[1]AdO CRR'!D:D,'Stav administrace CLLD v IROP'!A170,'[1]AdO CRR'!A:A,'Stav administrace CLLD v IROP'!J170,'[1]AdO CRR'!Q:Q,"ANO"),IF(AND(L170="zásadní zjištění",N170="NE"),COUNTIFS('[1]AdO CRR'!D:D,'Stav administrace CLLD v IROP'!A170,'[1]AdO CRR'!A:A,'Stav administrace CLLD v IROP'!M170,'[1]AdO CRR'!Q:Q,"ANO"),""))</f>
        <v/>
      </c>
      <c r="Q170" s="71">
        <f>IF(COUNTIFS('[1]AdO CRR'!D:D,'Stav administrace CLLD v IROP'!A170)=0,"",COUNTIFS('[1]AdO CRR'!D:D,'Stav administrace CLLD v IROP'!A170))</f>
        <v>1</v>
      </c>
      <c r="R170" s="71" t="str">
        <f>IF(COUNTIFS('[1]AdO CRR'!D:D,'Stav administrace CLLD v IROP'!A170,'[1]AdO CRR'!Q:Q,"ANO")=0,"",COUNTIFS('[1]AdO CRR'!D:D,'Stav administrace CLLD v IROP'!A170,'[1]AdO CRR'!Q:Q,"ANO"))</f>
        <v/>
      </c>
      <c r="S170" s="65" t="str">
        <f>IF(IFERROR(GETPIVOTDATA("Registrační číslo projektu",[1]KHspoj909s!$A$3,"strategie MAS",A170,"Kód a název stavu2","PP30+")+GETPIVOTDATA("Registrační číslo projektu",[1]KHspoj909s!$A$3,"strategie MAS",A170,"Kód a název stavu2","PP27+")+GETPIVOTDATA("Registrační číslo projektu",[1]KHspoj909s!$A$3,"strategie MAS",A170,"Kód a název stavu2","PP41+"),"")=0,"",IFERROR(GETPIVOTDATA("Registrační číslo projektu",[1]KHspoj909s!$A$3,"strategie MAS",A170,"Kód a název stavu2","PP30+")+GETPIVOTDATA("Registrační číslo projektu",[1]KHspoj909s!$A$3,"strategie MAS",A170,"Kód a název stavu2","PP27+")+GETPIVOTDATA("Registrační číslo projektu",[1]KHspoj909s!$A$3,"strategie MAS",A170,"Kód a název stavu2","PP41+"),""))</f>
        <v/>
      </c>
      <c r="T170" s="65" t="str">
        <f>IF(IFERROR(GETPIVOTDATA("Registrační číslo projektu",[1]KHspoj909s!$A$3,"strategie MAS",A170,"Kód a název stavu2","PP30+")+GETPIVOTDATA("Registrační číslo projektu",[1]KHspoj909s!$A$3,"strategie MAS",A170,"Kód a název stavu2","PP41+"),"")=0,"",IFERROR(GETPIVOTDATA("Registrační číslo projektu",[1]KHspoj909s!$A$3,"strategie MAS",A170,"Kód a název stavu2","PP30+")+GETPIVOTDATA("Registrační číslo projektu",[1]KHspoj909s!$A$3,"strategie MAS",A170,"Kód a název stavu2","PP41+"),""))</f>
        <v/>
      </c>
      <c r="U170" s="65" t="str">
        <f>IF(IFERROR(GETPIVOTDATA("Registrační číslo projektu",[1]KHspoj909s!$A$3,"strategie MAS",A170,"Kód a název stavu2","PP41+"),"")=0,"",IFERROR(GETPIVOTDATA("Registrační číslo projektu",[1]KHspoj909s!$A$3,"strategie MAS",A170,"Kód a název stavu2","PP41+"),""))</f>
        <v/>
      </c>
      <c r="V170" s="68">
        <f>IFERROR(VLOOKUP(A170,[1]M975!$A$5:$B$184,2,0),0)/1000</f>
        <v>0</v>
      </c>
    </row>
    <row r="171" spans="1:22" x14ac:dyDescent="0.25">
      <c r="A171" s="61" t="s">
        <v>374</v>
      </c>
      <c r="B171" s="62" t="s">
        <v>375</v>
      </c>
      <c r="C171" s="63" t="s">
        <v>63</v>
      </c>
      <c r="D171" s="64" t="s">
        <v>35</v>
      </c>
      <c r="E171" s="75" t="s">
        <v>35</v>
      </c>
      <c r="F171" s="73" t="s">
        <v>35</v>
      </c>
      <c r="G171" s="65">
        <f>IF(SUM(COUNTIFS([1]!HH902HH[číslo IN],'Stav administrace CLLD v IROP'!A171,[1]!HH902HH[[Kód stavu výzvy ]],{"S42";"S5";"S6";"S7";"S8";"S9"}))=0,"",SUM(COUNTIFS([1]!HH902HH[číslo IN],'Stav administrace CLLD v IROP'!A171,[1]!HH902HH[[Kód stavu výzvy ]],{"S42";"S5";"S6";"S7";"S8";"S9"})))</f>
        <v>3</v>
      </c>
      <c r="H171" s="65">
        <f>IF(SUM(COUNTIFS([1]!HH902HH[číslo IN],'Stav administrace CLLD v IROP'!A171,[1]!HH902HH[[Kód stavu výzvy ]],{"S8";"S9"}))=0,"",SUM(COUNTIFS([1]!HH902HH[číslo IN],'Stav administrace CLLD v IROP'!A171,[1]!HH902HH[[Kód stavu výzvy ]],{"S8";"S9"})))</f>
        <v>3</v>
      </c>
      <c r="I171" s="57" t="str">
        <f>IF(IF(IFERROR(VLOOKUP(CONCATENATE($A171,"-",I$6,"-1-0"),'[1]KTAdO CRR'!$A$4:$D$1000,4,0),"")="",IFERROR(VLOOKUP(CONCATENATE($A171,"-",I$6),[1]!Data[[#All],[MASkod]:[Stav KL (se zjištěním/ bez zjištění)]],11,0),""),"zahájeno")=0,"",IF(IFERROR(VLOOKUP(CONCATENATE($A171,"-",I$6,"-1-0"),'[1]KTAdO CRR'!$A$4:$D$1000,4,0),"")="",IFERROR(VLOOKUP(CONCATENATE($A171,"-",I$6),[1]!Data[[#All],[MASkod]:[Stav KL (se zjištěním/ bez zjištění)]],11,0),""),"zahájeno"))</f>
        <v>se zjištěním</v>
      </c>
      <c r="J171" s="58">
        <f>IF(I171="zahájeno",IFERROR(VLOOKUP(CONCATENATE($A171,"-",I$6,"-1-0"),'[1]KTAdO CRR'!$A$4:$D$1000,4,0),""),IF(I171="","",IFERROR(VLOOKUP(CONCATENATE($A171,"-",I$6),[1]!Data[[#All],[MASkod]:[Stav KL (se zjištěním/ bez zjištění)]],4,0),"")))</f>
        <v>2</v>
      </c>
      <c r="K171" s="66" t="str">
        <f>IF(I171="","",IF(IFERROR(VLOOKUP(CONCATENATE($A171,"-",I$6),[1]!Data[[#All],[MASkod]:[JMPRO]],26,0),"")=0,"ANO",IFERROR(UPPER(LEFT(VLOOKUP(CONCATENATE($A171,"-",I$6),[1]!Data[[#All],[MASkod]:[JMPRO]],26,0),3)),"")))</f>
        <v>ANO</v>
      </c>
      <c r="L171" s="57" t="str">
        <f>IF(IF(IFERROR(VLOOKUP(CONCATENATE($A171,"-",L$6,"-1-0"),'[1]KTAdO CRR'!$A$4:$D$1000,4,0),"")="",IFERROR(VLOOKUP(CONCATENATE($A171,"-",L$6),[1]!Data[[#All],[MASkod]:[Stav KL (se zjištěním/ bez zjištění)]],11,0),""),"zahájeno")=0,"zahájheno",IF(IFERROR(VLOOKUP(CONCATENATE($A171,"-",L$6,"-1-0"),'[1]KTAdO CRR'!$A$4:$D$1000,4,0),"")="",IFERROR(VLOOKUP(CONCATENATE($A171,"-",L$6),[1]!Data[[#All],[MASkod]:[Stav KL (se zjištěním/ bez zjištění)]],11,0),""),"zahájeno"))</f>
        <v/>
      </c>
      <c r="M171" s="58" t="str">
        <f>IF(L171="zahájeno",IFERROR(VLOOKUP(CONCATENATE($A171,"-",L$6,"-1-0"),'[1]KTAdO CRR'!$A$4:$D$1000,4,0),""),IF(L171="","",IFERROR(VLOOKUP(CONCATENATE($A171,"-",L$6),[1]!Data[[#All],[MASkod]:[Stav KL (se zjištěním/ bez zjištění)]],4,0),"")))</f>
        <v/>
      </c>
      <c r="N171" s="66" t="str">
        <f>IF(L171="","",IF(IFERROR(VLOOKUP(CONCATENATE($A171,"-",L$6),[1]!Data[[#All],[MASkod]:[JMPRO]],26,0),"")=0,"ANO",IFERROR(UPPER(LEFT(VLOOKUP(CONCATENATE($A171,"-",L$6),[1]!Data[[#All],[MASkod]:[JMPRO]],26,0),3)),"")))</f>
        <v/>
      </c>
      <c r="O171" s="67" t="str">
        <f>IF(AND(I171="zásadní zjištění",K171="NE"),COUNTIFS('[1]AdO CRR'!D:D,'Stav administrace CLLD v IROP'!A171,'[1]AdO CRR'!A:A,'Stav administrace CLLD v IROP'!J171),IF(AND(L171="zásadní zjištění",N171="NE"),COUNTIFS('[1]AdO CRR'!D:D,'Stav administrace CLLD v IROP'!A171,'[1]AdO CRR'!A:A,'Stav administrace CLLD v IROP'!M171),""))</f>
        <v/>
      </c>
      <c r="P171" s="67" t="str">
        <f>IF(AND(I171="zásadní zjištění",K171="NE"),COUNTIFS('[1]AdO CRR'!D:D,'Stav administrace CLLD v IROP'!A171,'[1]AdO CRR'!A:A,'Stav administrace CLLD v IROP'!J171,'[1]AdO CRR'!Q:Q,"ANO"),IF(AND(L171="zásadní zjištění",N171="NE"),COUNTIFS('[1]AdO CRR'!D:D,'Stav administrace CLLD v IROP'!A171,'[1]AdO CRR'!A:A,'Stav administrace CLLD v IROP'!M171,'[1]AdO CRR'!Q:Q,"ANO"),""))</f>
        <v/>
      </c>
      <c r="Q171" s="71">
        <f>IF(COUNTIFS('[1]AdO CRR'!D:D,'Stav administrace CLLD v IROP'!A171)=0,"",COUNTIFS('[1]AdO CRR'!D:D,'Stav administrace CLLD v IROP'!A171))</f>
        <v>6</v>
      </c>
      <c r="R171" s="71">
        <f>IF(COUNTIFS('[1]AdO CRR'!D:D,'Stav administrace CLLD v IROP'!A171,'[1]AdO CRR'!Q:Q,"ANO")=0,"",COUNTIFS('[1]AdO CRR'!D:D,'Stav administrace CLLD v IROP'!A171,'[1]AdO CRR'!Q:Q,"ANO"))</f>
        <v>3</v>
      </c>
      <c r="S171" s="65">
        <f>IF(IFERROR(GETPIVOTDATA("Registrační číslo projektu",[1]KHspoj909s!$A$3,"strategie MAS",A171,"Kód a název stavu2","PP30+")+GETPIVOTDATA("Registrační číslo projektu",[1]KHspoj909s!$A$3,"strategie MAS",A171,"Kód a název stavu2","PP27+")+GETPIVOTDATA("Registrační číslo projektu",[1]KHspoj909s!$A$3,"strategie MAS",A171,"Kód a název stavu2","PP41+"),"")=0,"",IFERROR(GETPIVOTDATA("Registrační číslo projektu",[1]KHspoj909s!$A$3,"strategie MAS",A171,"Kód a název stavu2","PP30+")+GETPIVOTDATA("Registrační číslo projektu",[1]KHspoj909s!$A$3,"strategie MAS",A171,"Kód a název stavu2","PP27+")+GETPIVOTDATA("Registrační číslo projektu",[1]KHspoj909s!$A$3,"strategie MAS",A171,"Kód a název stavu2","PP41+"),""))</f>
        <v>3</v>
      </c>
      <c r="T171" s="65">
        <f>IF(IFERROR(GETPIVOTDATA("Registrační číslo projektu",[1]KHspoj909s!$A$3,"strategie MAS",A171,"Kód a název stavu2","PP30+")+GETPIVOTDATA("Registrační číslo projektu",[1]KHspoj909s!$A$3,"strategie MAS",A171,"Kód a název stavu2","PP41+"),"")=0,"",IFERROR(GETPIVOTDATA("Registrační číslo projektu",[1]KHspoj909s!$A$3,"strategie MAS",A171,"Kód a název stavu2","PP30+")+GETPIVOTDATA("Registrační číslo projektu",[1]KHspoj909s!$A$3,"strategie MAS",A171,"Kód a název stavu2","PP41+"),""))</f>
        <v>3</v>
      </c>
      <c r="U171" s="65">
        <f>IF(IFERROR(GETPIVOTDATA("Registrační číslo projektu",[1]KHspoj909s!$A$3,"strategie MAS",A171,"Kód a název stavu2","PP41+"),"")=0,"",IFERROR(GETPIVOTDATA("Registrační číslo projektu",[1]KHspoj909s!$A$3,"strategie MAS",A171,"Kód a název stavu2","PP41+"),""))</f>
        <v>1</v>
      </c>
      <c r="V171" s="68">
        <f>IFERROR(VLOOKUP(A171,[1]M975!$A$5:$B$184,2,0),0)/1000</f>
        <v>2830.1209100000001</v>
      </c>
    </row>
    <row r="172" spans="1:22" x14ac:dyDescent="0.25">
      <c r="A172" s="61" t="s">
        <v>376</v>
      </c>
      <c r="B172" s="62" t="s">
        <v>377</v>
      </c>
      <c r="C172" s="63" t="s">
        <v>34</v>
      </c>
      <c r="D172" s="64" t="s">
        <v>35</v>
      </c>
      <c r="E172" s="75" t="s">
        <v>35</v>
      </c>
      <c r="F172" s="73" t="s">
        <v>35</v>
      </c>
      <c r="G172" s="65">
        <f>IF(SUM(COUNTIFS([1]!HH902HH[číslo IN],'Stav administrace CLLD v IROP'!A172,[1]!HH902HH[[Kód stavu výzvy ]],{"S42";"S5";"S6";"S7";"S8";"S9"}))=0,"",SUM(COUNTIFS([1]!HH902HH[číslo IN],'Stav administrace CLLD v IROP'!A172,[1]!HH902HH[[Kód stavu výzvy ]],{"S42";"S5";"S6";"S7";"S8";"S9"})))</f>
        <v>7</v>
      </c>
      <c r="H172" s="65">
        <f>IF(SUM(COUNTIFS([1]!HH902HH[číslo IN],'Stav administrace CLLD v IROP'!A172,[1]!HH902HH[[Kód stavu výzvy ]],{"S8";"S9"}))=0,"",SUM(COUNTIFS([1]!HH902HH[číslo IN],'Stav administrace CLLD v IROP'!A172,[1]!HH902HH[[Kód stavu výzvy ]],{"S8";"S9"})))</f>
        <v>7</v>
      </c>
      <c r="I172" s="57" t="str">
        <f>IF(IF(IFERROR(VLOOKUP(CONCATENATE($A172,"-",I$6,"-1-0"),'[1]KTAdO CRR'!$A$4:$D$1000,4,0),"")="",IFERROR(VLOOKUP(CONCATENATE($A172,"-",I$6),[1]!Data[[#All],[MASkod]:[Stav KL (se zjištěním/ bez zjištění)]],11,0),""),"zahájeno")=0,"",IF(IFERROR(VLOOKUP(CONCATENATE($A172,"-",I$6,"-1-0"),'[1]KTAdO CRR'!$A$4:$D$1000,4,0),"")="",IFERROR(VLOOKUP(CONCATENATE($A172,"-",I$6),[1]!Data[[#All],[MASkod]:[Stav KL (se zjištěním/ bez zjištění)]],11,0),""),"zahájeno"))</f>
        <v>se zjištěním</v>
      </c>
      <c r="J172" s="58">
        <f>IF(I172="zahájeno",IFERROR(VLOOKUP(CONCATENATE($A172,"-",I$6,"-1-0"),'[1]KTAdO CRR'!$A$4:$D$1000,4,0),""),IF(I172="","",IFERROR(VLOOKUP(CONCATENATE($A172,"-",I$6),[1]!Data[[#All],[MASkod]:[Stav KL (se zjištěním/ bez zjištění)]],4,0),"")))</f>
        <v>4</v>
      </c>
      <c r="K172" s="66" t="str">
        <f>IF(I172="","",IF(IFERROR(VLOOKUP(CONCATENATE($A172,"-",I$6),[1]!Data[[#All],[MASkod]:[JMPRO]],26,0),"")=0,"ANO",IFERROR(UPPER(LEFT(VLOOKUP(CONCATENATE($A172,"-",I$6),[1]!Data[[#All],[MASkod]:[JMPRO]],26,0),3)),"")))</f>
        <v>ANO</v>
      </c>
      <c r="L172" s="57" t="str">
        <f>IF(IF(IFERROR(VLOOKUP(CONCATENATE($A172,"-",L$6,"-1-0"),'[1]KTAdO CRR'!$A$4:$D$1000,4,0),"")="",IFERROR(VLOOKUP(CONCATENATE($A172,"-",L$6),[1]!Data[[#All],[MASkod]:[Stav KL (se zjištěním/ bez zjištění)]],11,0),""),"zahájeno")=0,"zahájheno",IF(IFERROR(VLOOKUP(CONCATENATE($A172,"-",L$6,"-1-0"),'[1]KTAdO CRR'!$A$4:$D$1000,4,0),"")="",IFERROR(VLOOKUP(CONCATENATE($A172,"-",L$6),[1]!Data[[#All],[MASkod]:[Stav KL (se zjištěním/ bez zjištění)]],11,0),""),"zahájeno"))</f>
        <v>se zjištěním</v>
      </c>
      <c r="M172" s="58">
        <f>IF(L172="zahájeno",IFERROR(VLOOKUP(CONCATENATE($A172,"-",L$6,"-1-0"),'[1]KTAdO CRR'!$A$4:$D$1000,4,0),""),IF(L172="","",IFERROR(VLOOKUP(CONCATENATE($A172,"-",L$6),[1]!Data[[#All],[MASkod]:[Stav KL (se zjištěním/ bez zjištění)]],4,0),"")))</f>
        <v>6</v>
      </c>
      <c r="N172" s="66" t="str">
        <f>IF(L172="","",IF(IFERROR(VLOOKUP(CONCATENATE($A172,"-",L$6),[1]!Data[[#All],[MASkod]:[JMPRO]],26,0),"")=0,"ANO",IFERROR(UPPER(LEFT(VLOOKUP(CONCATENATE($A172,"-",L$6),[1]!Data[[#All],[MASkod]:[JMPRO]],26,0),3)),"")))</f>
        <v>ANO</v>
      </c>
      <c r="O172" s="67" t="str">
        <f>IF(AND(I172="zásadní zjištění",K172="NE"),COUNTIFS('[1]AdO CRR'!D:D,'Stav administrace CLLD v IROP'!A172,'[1]AdO CRR'!A:A,'Stav administrace CLLD v IROP'!J172),IF(AND(L172="zásadní zjištění",N172="NE"),COUNTIFS('[1]AdO CRR'!D:D,'Stav administrace CLLD v IROP'!A172,'[1]AdO CRR'!A:A,'Stav administrace CLLD v IROP'!M172),""))</f>
        <v/>
      </c>
      <c r="P172" s="67" t="str">
        <f>IF(AND(I172="zásadní zjištění",K172="NE"),COUNTIFS('[1]AdO CRR'!D:D,'Stav administrace CLLD v IROP'!A172,'[1]AdO CRR'!A:A,'Stav administrace CLLD v IROP'!J172,'[1]AdO CRR'!Q:Q,"ANO"),IF(AND(L172="zásadní zjištění",N172="NE"),COUNTIFS('[1]AdO CRR'!D:D,'Stav administrace CLLD v IROP'!A172,'[1]AdO CRR'!A:A,'Stav administrace CLLD v IROP'!M172,'[1]AdO CRR'!Q:Q,"ANO"),""))</f>
        <v/>
      </c>
      <c r="Q172" s="71">
        <f>IF(COUNTIFS('[1]AdO CRR'!D:D,'Stav administrace CLLD v IROP'!A172)=0,"",COUNTIFS('[1]AdO CRR'!D:D,'Stav administrace CLLD v IROP'!A172))</f>
        <v>16</v>
      </c>
      <c r="R172" s="71">
        <f>IF(COUNTIFS('[1]AdO CRR'!D:D,'Stav administrace CLLD v IROP'!A172,'[1]AdO CRR'!Q:Q,"ANO")=0,"",COUNTIFS('[1]AdO CRR'!D:D,'Stav administrace CLLD v IROP'!A172,'[1]AdO CRR'!Q:Q,"ANO"))</f>
        <v>10</v>
      </c>
      <c r="S172" s="65">
        <f>IF(IFERROR(GETPIVOTDATA("Registrační číslo projektu",[1]KHspoj909s!$A$3,"strategie MAS",A172,"Kód a název stavu2","PP30+")+GETPIVOTDATA("Registrační číslo projektu",[1]KHspoj909s!$A$3,"strategie MAS",A172,"Kód a název stavu2","PP27+")+GETPIVOTDATA("Registrační číslo projektu",[1]KHspoj909s!$A$3,"strategie MAS",A172,"Kód a název stavu2","PP41+"),"")=0,"",IFERROR(GETPIVOTDATA("Registrační číslo projektu",[1]KHspoj909s!$A$3,"strategie MAS",A172,"Kód a název stavu2","PP30+")+GETPIVOTDATA("Registrační číslo projektu",[1]KHspoj909s!$A$3,"strategie MAS",A172,"Kód a název stavu2","PP27+")+GETPIVOTDATA("Registrační číslo projektu",[1]KHspoj909s!$A$3,"strategie MAS",A172,"Kód a název stavu2","PP41+"),""))</f>
        <v>8</v>
      </c>
      <c r="T172" s="65">
        <f>IF(IFERROR(GETPIVOTDATA("Registrační číslo projektu",[1]KHspoj909s!$A$3,"strategie MAS",A172,"Kód a název stavu2","PP30+")+GETPIVOTDATA("Registrační číslo projektu",[1]KHspoj909s!$A$3,"strategie MAS",A172,"Kód a název stavu2","PP41+"),"")=0,"",IFERROR(GETPIVOTDATA("Registrační číslo projektu",[1]KHspoj909s!$A$3,"strategie MAS",A172,"Kód a název stavu2","PP30+")+GETPIVOTDATA("Registrační číslo projektu",[1]KHspoj909s!$A$3,"strategie MAS",A172,"Kód a název stavu2","PP41+"),""))</f>
        <v>8</v>
      </c>
      <c r="U172" s="65">
        <f>IF(IFERROR(GETPIVOTDATA("Registrační číslo projektu",[1]KHspoj909s!$A$3,"strategie MAS",A172,"Kód a název stavu2","PP41+"),"")=0,"",IFERROR(GETPIVOTDATA("Registrační číslo projektu",[1]KHspoj909s!$A$3,"strategie MAS",A172,"Kód a název stavu2","PP41+"),""))</f>
        <v>3</v>
      </c>
      <c r="V172" s="68">
        <f>IFERROR(VLOOKUP(A172,[1]M975!$A$5:$B$184,2,0),0)/1000</f>
        <v>9501.1526799999992</v>
      </c>
    </row>
    <row r="173" spans="1:22" x14ac:dyDescent="0.25">
      <c r="A173" s="61" t="s">
        <v>378</v>
      </c>
      <c r="B173" s="69" t="s">
        <v>379</v>
      </c>
      <c r="C173" s="63" t="s">
        <v>74</v>
      </c>
      <c r="D173" s="64" t="s">
        <v>35</v>
      </c>
      <c r="E173" s="64" t="s">
        <v>380</v>
      </c>
      <c r="F173" s="73" t="s">
        <v>381</v>
      </c>
      <c r="G173" s="65" t="str">
        <f>IF(SUM(COUNTIFS([1]!HH902HH[číslo IN],'Stav administrace CLLD v IROP'!A173,[1]!HH902HH[[Kód stavu výzvy ]],{"S42";"S5";"S6";"S7";"S8";"S9"}))=0,"",SUM(COUNTIFS([1]!HH902HH[číslo IN],'Stav administrace CLLD v IROP'!A173,[1]!HH902HH[[Kód stavu výzvy ]],{"S42";"S5";"S6";"S7";"S8";"S9"})))</f>
        <v/>
      </c>
      <c r="H173" s="65" t="str">
        <f>IF(SUM(COUNTIFS([1]!HH902HH[číslo IN],'Stav administrace CLLD v IROP'!A173,[1]!HH902HH[[Kód stavu výzvy ]],{"S8";"S9"}))=0,"",SUM(COUNTIFS([1]!HH902HH[číslo IN],'Stav administrace CLLD v IROP'!A173,[1]!HH902HH[[Kód stavu výzvy ]],{"S8";"S9"})))</f>
        <v/>
      </c>
      <c r="I173" s="57" t="str">
        <f>IF(IF(IFERROR(VLOOKUP(CONCATENATE($A173,"-",I$6,"-1-0"),'[1]KTAdO CRR'!$A$4:$D$1000,4,0),"")="",IFERROR(VLOOKUP(CONCATENATE($A173,"-",I$6),[1]!Data[[#All],[MASkod]:[Stav KL (se zjištěním/ bez zjištění)]],11,0),""),"zahájeno")=0,"",IF(IFERROR(VLOOKUP(CONCATENATE($A173,"-",I$6,"-1-0"),'[1]KTAdO CRR'!$A$4:$D$1000,4,0),"")="",IFERROR(VLOOKUP(CONCATENATE($A173,"-",I$6),[1]!Data[[#All],[MASkod]:[Stav KL (se zjištěním/ bez zjištění)]],11,0),""),"zahájeno"))</f>
        <v/>
      </c>
      <c r="J173" s="58" t="str">
        <f>IF(I173="zahájeno",IFERROR(VLOOKUP(CONCATENATE($A173,"-",I$6,"-1-0"),'[1]KTAdO CRR'!$A$4:$D$1000,4,0),""),IF(I173="","",IFERROR(VLOOKUP(CONCATENATE($A173,"-",I$6),[1]!Data[[#All],[MASkod]:[Stav KL (se zjištěním/ bez zjištění)]],4,0),"")))</f>
        <v/>
      </c>
      <c r="K173" s="66" t="str">
        <f>IF(I173="","",IF(IFERROR(VLOOKUP(CONCATENATE($A173,"-",I$6),[1]!Data[[#All],[MASkod]:[JMPRO]],26,0),"")=0,"ANO",IFERROR(UPPER(LEFT(VLOOKUP(CONCATENATE($A173,"-",I$6),[1]!Data[[#All],[MASkod]:[JMPRO]],26,0),3)),"")))</f>
        <v/>
      </c>
      <c r="L173" s="57" t="str">
        <f>IF(IF(IFERROR(VLOOKUP(CONCATENATE($A173,"-",L$6,"-1-0"),'[1]KTAdO CRR'!$A$4:$D$1000,4,0),"")="",IFERROR(VLOOKUP(CONCATENATE($A173,"-",L$6),[1]!Data[[#All],[MASkod]:[Stav KL (se zjištěním/ bez zjištění)]],11,0),""),"zahájeno")=0,"zahájheno",IF(IFERROR(VLOOKUP(CONCATENATE($A173,"-",L$6,"-1-0"),'[1]KTAdO CRR'!$A$4:$D$1000,4,0),"")="",IFERROR(VLOOKUP(CONCATENATE($A173,"-",L$6),[1]!Data[[#All],[MASkod]:[Stav KL (se zjištěním/ bez zjištění)]],11,0),""),"zahájeno"))</f>
        <v/>
      </c>
      <c r="M173" s="58" t="str">
        <f>IF(L173="zahájeno",IFERROR(VLOOKUP(CONCATENATE($A173,"-",L$6,"-1-0"),'[1]KTAdO CRR'!$A$4:$D$1000,4,0),""),IF(L173="","",IFERROR(VLOOKUP(CONCATENATE($A173,"-",L$6),[1]!Data[[#All],[MASkod]:[Stav KL (se zjištěním/ bez zjištění)]],4,0),"")))</f>
        <v/>
      </c>
      <c r="N173" s="66" t="str">
        <f>IF(L173="","",IF(IFERROR(VLOOKUP(CONCATENATE($A173,"-",L$6),[1]!Data[[#All],[MASkod]:[JMPRO]],26,0),"")=0,"ANO",IFERROR(UPPER(LEFT(VLOOKUP(CONCATENATE($A173,"-",L$6),[1]!Data[[#All],[MASkod]:[JMPRO]],26,0),3)),"")))</f>
        <v/>
      </c>
      <c r="O173" s="67" t="str">
        <f>IF(AND(I173="zásadní zjištění",K173="NE"),COUNTIFS('[1]AdO CRR'!D:D,'Stav administrace CLLD v IROP'!A173,'[1]AdO CRR'!A:A,'Stav administrace CLLD v IROP'!J173),IF(AND(L173="zásadní zjištění",N173="NE"),COUNTIFS('[1]AdO CRR'!D:D,'Stav administrace CLLD v IROP'!A173,'[1]AdO CRR'!A:A,'Stav administrace CLLD v IROP'!M173),""))</f>
        <v/>
      </c>
      <c r="P173" s="67" t="str">
        <f>IF(AND(I173="zásadní zjištění",K173="NE"),COUNTIFS('[1]AdO CRR'!D:D,'Stav administrace CLLD v IROP'!A173,'[1]AdO CRR'!A:A,'Stav administrace CLLD v IROP'!J173,'[1]AdO CRR'!Q:Q,"ANO"),IF(AND(L173="zásadní zjištění",N173="NE"),COUNTIFS('[1]AdO CRR'!D:D,'Stav administrace CLLD v IROP'!A173,'[1]AdO CRR'!A:A,'Stav administrace CLLD v IROP'!M173,'[1]AdO CRR'!Q:Q,"ANO"),""))</f>
        <v/>
      </c>
      <c r="Q173" s="71" t="str">
        <f>IF(COUNTIFS('[1]AdO CRR'!D:D,'Stav administrace CLLD v IROP'!A173)=0,"",COUNTIFS('[1]AdO CRR'!D:D,'Stav administrace CLLD v IROP'!A173))</f>
        <v/>
      </c>
      <c r="R173" s="71" t="str">
        <f>IF(COUNTIFS('[1]AdO CRR'!D:D,'Stav administrace CLLD v IROP'!A173,'[1]AdO CRR'!Q:Q,"ANO")=0,"",COUNTIFS('[1]AdO CRR'!D:D,'Stav administrace CLLD v IROP'!A173,'[1]AdO CRR'!Q:Q,"ANO"))</f>
        <v/>
      </c>
      <c r="S173" s="65" t="str">
        <f>IF(IFERROR(GETPIVOTDATA("Registrační číslo projektu",[1]KHspoj909s!$A$3,"strategie MAS",A173,"Kód a název stavu2","PP30+")+GETPIVOTDATA("Registrační číslo projektu",[1]KHspoj909s!$A$3,"strategie MAS",A173,"Kód a název stavu2","PP27+")+GETPIVOTDATA("Registrační číslo projektu",[1]KHspoj909s!$A$3,"strategie MAS",A173,"Kód a název stavu2","PP41+"),"")=0,"",IFERROR(GETPIVOTDATA("Registrační číslo projektu",[1]KHspoj909s!$A$3,"strategie MAS",A173,"Kód a název stavu2","PP30+")+GETPIVOTDATA("Registrační číslo projektu",[1]KHspoj909s!$A$3,"strategie MAS",A173,"Kód a název stavu2","PP27+")+GETPIVOTDATA("Registrační číslo projektu",[1]KHspoj909s!$A$3,"strategie MAS",A173,"Kód a název stavu2","PP41+"),""))</f>
        <v/>
      </c>
      <c r="T173" s="65" t="str">
        <f>IF(IFERROR(GETPIVOTDATA("Registrační číslo projektu",[1]KHspoj909s!$A$3,"strategie MAS",A173,"Kód a název stavu2","PP30+")+GETPIVOTDATA("Registrační číslo projektu",[1]KHspoj909s!$A$3,"strategie MAS",A173,"Kód a název stavu2","PP41+"),"")=0,"",IFERROR(GETPIVOTDATA("Registrační číslo projektu",[1]KHspoj909s!$A$3,"strategie MAS",A173,"Kód a název stavu2","PP30+")+GETPIVOTDATA("Registrační číslo projektu",[1]KHspoj909s!$A$3,"strategie MAS",A173,"Kód a název stavu2","PP41+"),""))</f>
        <v/>
      </c>
      <c r="U173" s="65" t="str">
        <f>IF(IFERROR(GETPIVOTDATA("Registrační číslo projektu",[1]KHspoj909s!$A$3,"strategie MAS",A173,"Kód a název stavu2","PP41+"),"")=0,"",IFERROR(GETPIVOTDATA("Registrační číslo projektu",[1]KHspoj909s!$A$3,"strategie MAS",A173,"Kód a název stavu2","PP41+"),""))</f>
        <v/>
      </c>
      <c r="V173" s="68">
        <f>IFERROR(VLOOKUP(A173,[1]M975!$A$5:$B$184,2,0),0)/1000</f>
        <v>0</v>
      </c>
    </row>
    <row r="174" spans="1:22" x14ac:dyDescent="0.25">
      <c r="A174" s="61" t="s">
        <v>382</v>
      </c>
      <c r="B174" s="62" t="s">
        <v>383</v>
      </c>
      <c r="C174" s="63" t="s">
        <v>74</v>
      </c>
      <c r="D174" s="64" t="s">
        <v>35</v>
      </c>
      <c r="E174" s="75" t="s">
        <v>35</v>
      </c>
      <c r="F174" s="73" t="s">
        <v>35</v>
      </c>
      <c r="G174" s="65">
        <f>IF(SUM(COUNTIFS([1]!HH902HH[číslo IN],'Stav administrace CLLD v IROP'!A174,[1]!HH902HH[[Kód stavu výzvy ]],{"S42";"S5";"S6";"S7";"S8";"S9"}))=0,"",SUM(COUNTIFS([1]!HH902HH[číslo IN],'Stav administrace CLLD v IROP'!A174,[1]!HH902HH[[Kód stavu výzvy ]],{"S42";"S5";"S6";"S7";"S8";"S9"})))</f>
        <v>7</v>
      </c>
      <c r="H174" s="65">
        <f>IF(SUM(COUNTIFS([1]!HH902HH[číslo IN],'Stav administrace CLLD v IROP'!A174,[1]!HH902HH[[Kód stavu výzvy ]],{"S8";"S9"}))=0,"",SUM(COUNTIFS([1]!HH902HH[číslo IN],'Stav administrace CLLD v IROP'!A174,[1]!HH902HH[[Kód stavu výzvy ]],{"S8";"S9"})))</f>
        <v>5</v>
      </c>
      <c r="I174" s="57" t="str">
        <f>IF(IF(IFERROR(VLOOKUP(CONCATENATE($A174,"-",I$6,"-1-0"),'[1]KTAdO CRR'!$A$4:$D$1000,4,0),"")="",IFERROR(VLOOKUP(CONCATENATE($A174,"-",I$6),[1]!Data[[#All],[MASkod]:[Stav KL (se zjištěním/ bez zjištění)]],11,0),""),"zahájeno")=0,"",IF(IFERROR(VLOOKUP(CONCATENATE($A174,"-",I$6,"-1-0"),'[1]KTAdO CRR'!$A$4:$D$1000,4,0),"")="",IFERROR(VLOOKUP(CONCATENATE($A174,"-",I$6),[1]!Data[[#All],[MASkod]:[Stav KL (se zjištěním/ bez zjištění)]],11,0),""),"zahájeno"))</f>
        <v>bez zjištění</v>
      </c>
      <c r="J174" s="58">
        <f>IF(I174="zahájeno",IFERROR(VLOOKUP(CONCATENATE($A174,"-",I$6,"-1-0"),'[1]KTAdO CRR'!$A$4:$D$1000,4,0),""),IF(I174="","",IFERROR(VLOOKUP(CONCATENATE($A174,"-",I$6),[1]!Data[[#All],[MASkod]:[Stav KL (se zjištěním/ bez zjištění)]],4,0),"")))</f>
        <v>2</v>
      </c>
      <c r="K174" s="66" t="str">
        <f>IF(I174="","",IF(IFERROR(VLOOKUP(CONCATENATE($A174,"-",I$6),[1]!Data[[#All],[MASkod]:[JMPRO]],26,0),"")=0,"ANO",IFERROR(UPPER(LEFT(VLOOKUP(CONCATENATE($A174,"-",I$6),[1]!Data[[#All],[MASkod]:[JMPRO]],26,0),3)),"")))</f>
        <v>ANO</v>
      </c>
      <c r="L174" s="57" t="str">
        <f>IF(IF(IFERROR(VLOOKUP(CONCATENATE($A174,"-",L$6,"-1-0"),'[1]KTAdO CRR'!$A$4:$D$1000,4,0),"")="",IFERROR(VLOOKUP(CONCATENATE($A174,"-",L$6),[1]!Data[[#All],[MASkod]:[Stav KL (se zjištěním/ bez zjištění)]],11,0),""),"zahájeno")=0,"zahájheno",IF(IFERROR(VLOOKUP(CONCATENATE($A174,"-",L$6,"-1-0"),'[1]KTAdO CRR'!$A$4:$D$1000,4,0),"")="",IFERROR(VLOOKUP(CONCATENATE($A174,"-",L$6),[1]!Data[[#All],[MASkod]:[Stav KL (se zjištěním/ bez zjištění)]],11,0),""),"zahájeno"))</f>
        <v/>
      </c>
      <c r="M174" s="58" t="str">
        <f>IF(L174="zahájeno",IFERROR(VLOOKUP(CONCATENATE($A174,"-",L$6,"-1-0"),'[1]KTAdO CRR'!$A$4:$D$1000,4,0),""),IF(L174="","",IFERROR(VLOOKUP(CONCATENATE($A174,"-",L$6),[1]!Data[[#All],[MASkod]:[Stav KL (se zjištěním/ bez zjištění)]],4,0),"")))</f>
        <v/>
      </c>
      <c r="N174" s="66" t="str">
        <f>IF(L174="","",IF(IFERROR(VLOOKUP(CONCATENATE($A174,"-",L$6),[1]!Data[[#All],[MASkod]:[JMPRO]],26,0),"")=0,"ANO",IFERROR(UPPER(LEFT(VLOOKUP(CONCATENATE($A174,"-",L$6),[1]!Data[[#All],[MASkod]:[JMPRO]],26,0),3)),"")))</f>
        <v/>
      </c>
      <c r="O174" s="67" t="str">
        <f>IF(AND(I174="zásadní zjištění",K174="NE"),COUNTIFS('[1]AdO CRR'!D:D,'Stav administrace CLLD v IROP'!A174,'[1]AdO CRR'!A:A,'Stav administrace CLLD v IROP'!J174),IF(AND(L174="zásadní zjištění",N174="NE"),COUNTIFS('[1]AdO CRR'!D:D,'Stav administrace CLLD v IROP'!A174,'[1]AdO CRR'!A:A,'Stav administrace CLLD v IROP'!M174),""))</f>
        <v/>
      </c>
      <c r="P174" s="67" t="str">
        <f>IF(AND(I174="zásadní zjištění",K174="NE"),COUNTIFS('[1]AdO CRR'!D:D,'Stav administrace CLLD v IROP'!A174,'[1]AdO CRR'!A:A,'Stav administrace CLLD v IROP'!J174,'[1]AdO CRR'!Q:Q,"ANO"),IF(AND(L174="zásadní zjištění",N174="NE"),COUNTIFS('[1]AdO CRR'!D:D,'Stav administrace CLLD v IROP'!A174,'[1]AdO CRR'!A:A,'Stav administrace CLLD v IROP'!M174,'[1]AdO CRR'!Q:Q,"ANO"),""))</f>
        <v/>
      </c>
      <c r="Q174" s="71">
        <f>IF(COUNTIFS('[1]AdO CRR'!D:D,'Stav administrace CLLD v IROP'!A174)=0,"",COUNTIFS('[1]AdO CRR'!D:D,'Stav administrace CLLD v IROP'!A174))</f>
        <v>7</v>
      </c>
      <c r="R174" s="71">
        <f>IF(COUNTIFS('[1]AdO CRR'!D:D,'Stav administrace CLLD v IROP'!A174,'[1]AdO CRR'!Q:Q,"ANO")=0,"",COUNTIFS('[1]AdO CRR'!D:D,'Stav administrace CLLD v IROP'!A174,'[1]AdO CRR'!Q:Q,"ANO"))</f>
        <v>4</v>
      </c>
      <c r="S174" s="65">
        <f>IF(IFERROR(GETPIVOTDATA("Registrační číslo projektu",[1]KHspoj909s!$A$3,"strategie MAS",A174,"Kód a název stavu2","PP30+")+GETPIVOTDATA("Registrační číslo projektu",[1]KHspoj909s!$A$3,"strategie MAS",A174,"Kód a název stavu2","PP27+")+GETPIVOTDATA("Registrační číslo projektu",[1]KHspoj909s!$A$3,"strategie MAS",A174,"Kód a název stavu2","PP41+"),"")=0,"",IFERROR(GETPIVOTDATA("Registrační číslo projektu",[1]KHspoj909s!$A$3,"strategie MAS",A174,"Kód a název stavu2","PP30+")+GETPIVOTDATA("Registrační číslo projektu",[1]KHspoj909s!$A$3,"strategie MAS",A174,"Kód a název stavu2","PP27+")+GETPIVOTDATA("Registrační číslo projektu",[1]KHspoj909s!$A$3,"strategie MAS",A174,"Kód a název stavu2","PP41+"),""))</f>
        <v>1</v>
      </c>
      <c r="T174" s="65">
        <f>IF(IFERROR(GETPIVOTDATA("Registrační číslo projektu",[1]KHspoj909s!$A$3,"strategie MAS",A174,"Kód a název stavu2","PP30+")+GETPIVOTDATA("Registrační číslo projektu",[1]KHspoj909s!$A$3,"strategie MAS",A174,"Kód a název stavu2","PP41+"),"")=0,"",IFERROR(GETPIVOTDATA("Registrační číslo projektu",[1]KHspoj909s!$A$3,"strategie MAS",A174,"Kód a název stavu2","PP30+")+GETPIVOTDATA("Registrační číslo projektu",[1]KHspoj909s!$A$3,"strategie MAS",A174,"Kód a název stavu2","PP41+"),""))</f>
        <v>1</v>
      </c>
      <c r="U174" s="65" t="str">
        <f>IF(IFERROR(GETPIVOTDATA("Registrační číslo projektu",[1]KHspoj909s!$A$3,"strategie MAS",A174,"Kód a název stavu2","PP41+"),"")=0,"",IFERROR(GETPIVOTDATA("Registrační číslo projektu",[1]KHspoj909s!$A$3,"strategie MAS",A174,"Kód a název stavu2","PP41+"),""))</f>
        <v/>
      </c>
      <c r="V174" s="68">
        <f>IFERROR(VLOOKUP(A174,[1]M975!$A$5:$B$184,2,0),0)/1000</f>
        <v>0</v>
      </c>
    </row>
    <row r="175" spans="1:22" x14ac:dyDescent="0.25">
      <c r="A175" s="61" t="s">
        <v>384</v>
      </c>
      <c r="B175" s="62" t="s">
        <v>385</v>
      </c>
      <c r="C175" s="63" t="s">
        <v>66</v>
      </c>
      <c r="D175" s="64" t="s">
        <v>35</v>
      </c>
      <c r="E175" s="75" t="s">
        <v>35</v>
      </c>
      <c r="F175" s="73" t="s">
        <v>35</v>
      </c>
      <c r="G175" s="65">
        <f>IF(SUM(COUNTIFS([1]!HH902HH[číslo IN],'Stav administrace CLLD v IROP'!A175,[1]!HH902HH[[Kód stavu výzvy ]],{"S42";"S5";"S6";"S7";"S8";"S9"}))=0,"",SUM(COUNTIFS([1]!HH902HH[číslo IN],'Stav administrace CLLD v IROP'!A175,[1]!HH902HH[[Kód stavu výzvy ]],{"S42";"S5";"S6";"S7";"S8";"S9"})))</f>
        <v>5</v>
      </c>
      <c r="H175" s="65">
        <f>IF(SUM(COUNTIFS([1]!HH902HH[číslo IN],'Stav administrace CLLD v IROP'!A175,[1]!HH902HH[[Kód stavu výzvy ]],{"S8";"S9"}))=0,"",SUM(COUNTIFS([1]!HH902HH[číslo IN],'Stav administrace CLLD v IROP'!A175,[1]!HH902HH[[Kód stavu výzvy ]],{"S8";"S9"})))</f>
        <v>3</v>
      </c>
      <c r="I175" s="57" t="str">
        <f>IF(IF(IFERROR(VLOOKUP(CONCATENATE($A175,"-",I$6,"-1-0"),'[1]KTAdO CRR'!$A$4:$D$1000,4,0),"")="",IFERROR(VLOOKUP(CONCATENATE($A175,"-",I$6),[1]!Data[[#All],[MASkod]:[Stav KL (se zjištěním/ bez zjištění)]],11,0),""),"zahájeno")=0,"",IF(IFERROR(VLOOKUP(CONCATENATE($A175,"-",I$6,"-1-0"),'[1]KTAdO CRR'!$A$4:$D$1000,4,0),"")="",IFERROR(VLOOKUP(CONCATENATE($A175,"-",I$6),[1]!Data[[#All],[MASkod]:[Stav KL (se zjištěním/ bez zjištění)]],11,0),""),"zahájeno"))</f>
        <v>se zjištěním</v>
      </c>
      <c r="J175" s="58">
        <f>IF(I175="zahájeno",IFERROR(VLOOKUP(CONCATENATE($A175,"-",I$6,"-1-0"),'[1]KTAdO CRR'!$A$4:$D$1000,4,0),""),IF(I175="","",IFERROR(VLOOKUP(CONCATENATE($A175,"-",I$6),[1]!Data[[#All],[MASkod]:[Stav KL (se zjištěním/ bez zjištění)]],4,0),"")))</f>
        <v>3</v>
      </c>
      <c r="K175" s="66" t="str">
        <f>IF(I175="","",IF(IFERROR(VLOOKUP(CONCATENATE($A175,"-",I$6),[1]!Data[[#All],[MASkod]:[JMPRO]],26,0),"")=0,"ANO",IFERROR(UPPER(LEFT(VLOOKUP(CONCATENATE($A175,"-",I$6),[1]!Data[[#All],[MASkod]:[JMPRO]],26,0),3)),"")))</f>
        <v>ANO</v>
      </c>
      <c r="L175" s="57" t="str">
        <f>IF(IF(IFERROR(VLOOKUP(CONCATENATE($A175,"-",L$6,"-1-0"),'[1]KTAdO CRR'!$A$4:$D$1000,4,0),"")="",IFERROR(VLOOKUP(CONCATENATE($A175,"-",L$6),[1]!Data[[#All],[MASkod]:[Stav KL (se zjištěním/ bez zjištění)]],11,0),""),"zahájeno")=0,"zahájheno",IF(IFERROR(VLOOKUP(CONCATENATE($A175,"-",L$6,"-1-0"),'[1]KTAdO CRR'!$A$4:$D$1000,4,0),"")="",IFERROR(VLOOKUP(CONCATENATE($A175,"-",L$6),[1]!Data[[#All],[MASkod]:[Stav KL (se zjištěním/ bez zjištění)]],11,0),""),"zahájeno"))</f>
        <v/>
      </c>
      <c r="M175" s="58" t="str">
        <f>IF(L175="zahájeno",IFERROR(VLOOKUP(CONCATENATE($A175,"-",L$6,"-1-0"),'[1]KTAdO CRR'!$A$4:$D$1000,4,0),""),IF(L175="","",IFERROR(VLOOKUP(CONCATENATE($A175,"-",L$6),[1]!Data[[#All],[MASkod]:[Stav KL (se zjištěním/ bez zjištění)]],4,0),"")))</f>
        <v/>
      </c>
      <c r="N175" s="66" t="str">
        <f>IF(L175="","",IF(IFERROR(VLOOKUP(CONCATENATE($A175,"-",L$6),[1]!Data[[#All],[MASkod]:[JMPRO]],26,0),"")=0,"ANO",IFERROR(UPPER(LEFT(VLOOKUP(CONCATENATE($A175,"-",L$6),[1]!Data[[#All],[MASkod]:[JMPRO]],26,0),3)),"")))</f>
        <v/>
      </c>
      <c r="O175" s="67" t="str">
        <f>IF(AND(I175="zásadní zjištění",K175="NE"),COUNTIFS('[1]AdO CRR'!D:D,'Stav administrace CLLD v IROP'!A175,'[1]AdO CRR'!A:A,'Stav administrace CLLD v IROP'!J175),IF(AND(L175="zásadní zjištění",N175="NE"),COUNTIFS('[1]AdO CRR'!D:D,'Stav administrace CLLD v IROP'!A175,'[1]AdO CRR'!A:A,'Stav administrace CLLD v IROP'!M175),""))</f>
        <v/>
      </c>
      <c r="P175" s="67" t="str">
        <f>IF(AND(I175="zásadní zjištění",K175="NE"),COUNTIFS('[1]AdO CRR'!D:D,'Stav administrace CLLD v IROP'!A175,'[1]AdO CRR'!A:A,'Stav administrace CLLD v IROP'!J175,'[1]AdO CRR'!Q:Q,"ANO"),IF(AND(L175="zásadní zjištění",N175="NE"),COUNTIFS('[1]AdO CRR'!D:D,'Stav administrace CLLD v IROP'!A175,'[1]AdO CRR'!A:A,'Stav administrace CLLD v IROP'!M175,'[1]AdO CRR'!Q:Q,"ANO"),""))</f>
        <v/>
      </c>
      <c r="Q175" s="71">
        <f>IF(COUNTIFS('[1]AdO CRR'!D:D,'Stav administrace CLLD v IROP'!A175)=0,"",COUNTIFS('[1]AdO CRR'!D:D,'Stav administrace CLLD v IROP'!A175))</f>
        <v>3</v>
      </c>
      <c r="R175" s="71">
        <f>IF(COUNTIFS('[1]AdO CRR'!D:D,'Stav administrace CLLD v IROP'!A175,'[1]AdO CRR'!Q:Q,"ANO")=0,"",COUNTIFS('[1]AdO CRR'!D:D,'Stav administrace CLLD v IROP'!A175,'[1]AdO CRR'!Q:Q,"ANO"))</f>
        <v>3</v>
      </c>
      <c r="S175" s="65">
        <f>IF(IFERROR(GETPIVOTDATA("Registrační číslo projektu",[1]KHspoj909s!$A$3,"strategie MAS",A175,"Kód a název stavu2","PP30+")+GETPIVOTDATA("Registrační číslo projektu",[1]KHspoj909s!$A$3,"strategie MAS",A175,"Kód a název stavu2","PP27+")+GETPIVOTDATA("Registrační číslo projektu",[1]KHspoj909s!$A$3,"strategie MAS",A175,"Kód a název stavu2","PP41+"),"")=0,"",IFERROR(GETPIVOTDATA("Registrační číslo projektu",[1]KHspoj909s!$A$3,"strategie MAS",A175,"Kód a název stavu2","PP30+")+GETPIVOTDATA("Registrační číslo projektu",[1]KHspoj909s!$A$3,"strategie MAS",A175,"Kód a název stavu2","PP27+")+GETPIVOTDATA("Registrační číslo projektu",[1]KHspoj909s!$A$3,"strategie MAS",A175,"Kód a název stavu2","PP41+"),""))</f>
        <v>3</v>
      </c>
      <c r="T175" s="65">
        <f>IF(IFERROR(GETPIVOTDATA("Registrační číslo projektu",[1]KHspoj909s!$A$3,"strategie MAS",A175,"Kód a název stavu2","PP30+")+GETPIVOTDATA("Registrační číslo projektu",[1]KHspoj909s!$A$3,"strategie MAS",A175,"Kód a název stavu2","PP41+"),"")=0,"",IFERROR(GETPIVOTDATA("Registrační číslo projektu",[1]KHspoj909s!$A$3,"strategie MAS",A175,"Kód a název stavu2","PP30+")+GETPIVOTDATA("Registrační číslo projektu",[1]KHspoj909s!$A$3,"strategie MAS",A175,"Kód a název stavu2","PP41+"),""))</f>
        <v>3</v>
      </c>
      <c r="U175" s="65" t="str">
        <f>IF(IFERROR(GETPIVOTDATA("Registrační číslo projektu",[1]KHspoj909s!$A$3,"strategie MAS",A175,"Kód a název stavu2","PP41+"),"")=0,"",IFERROR(GETPIVOTDATA("Registrační číslo projektu",[1]KHspoj909s!$A$3,"strategie MAS",A175,"Kód a název stavu2","PP41+"),""))</f>
        <v/>
      </c>
      <c r="V175" s="68">
        <f>IFERROR(VLOOKUP(A175,[1]M975!$A$5:$B$184,2,0),0)/1000</f>
        <v>0</v>
      </c>
    </row>
    <row r="176" spans="1:22" x14ac:dyDescent="0.25">
      <c r="A176" s="61" t="s">
        <v>386</v>
      </c>
      <c r="B176" s="62" t="s">
        <v>387</v>
      </c>
      <c r="C176" s="63" t="s">
        <v>51</v>
      </c>
      <c r="D176" s="64" t="s">
        <v>35</v>
      </c>
      <c r="E176" s="75" t="s">
        <v>35</v>
      </c>
      <c r="F176" s="73" t="s">
        <v>35</v>
      </c>
      <c r="G176" s="65">
        <f>IF(SUM(COUNTIFS([1]!HH902HH[číslo IN],'Stav administrace CLLD v IROP'!A176,[1]!HH902HH[[Kód stavu výzvy ]],{"S42";"S5";"S6";"S7";"S8";"S9"}))=0,"",SUM(COUNTIFS([1]!HH902HH[číslo IN],'Stav administrace CLLD v IROP'!A176,[1]!HH902HH[[Kód stavu výzvy ]],{"S42";"S5";"S6";"S7";"S8";"S9"})))</f>
        <v>2</v>
      </c>
      <c r="H176" s="65">
        <f>IF(SUM(COUNTIFS([1]!HH902HH[číslo IN],'Stav administrace CLLD v IROP'!A176,[1]!HH902HH[[Kód stavu výzvy ]],{"S8";"S9"}))=0,"",SUM(COUNTIFS([1]!HH902HH[číslo IN],'Stav administrace CLLD v IROP'!A176,[1]!HH902HH[[Kód stavu výzvy ]],{"S8";"S9"})))</f>
        <v>2</v>
      </c>
      <c r="I176" s="57" t="str">
        <f>IF(IF(IFERROR(VLOOKUP(CONCATENATE($A176,"-",I$6,"-1-0"),'[1]KTAdO CRR'!$A$4:$D$1000,4,0),"")="",IFERROR(VLOOKUP(CONCATENATE($A176,"-",I$6),[1]!Data[[#All],[MASkod]:[Stav KL (se zjištěním/ bez zjištění)]],11,0),""),"zahájeno")=0,"",IF(IFERROR(VLOOKUP(CONCATENATE($A176,"-",I$6,"-1-0"),'[1]KTAdO CRR'!$A$4:$D$1000,4,0),"")="",IFERROR(VLOOKUP(CONCATENATE($A176,"-",I$6),[1]!Data[[#All],[MASkod]:[Stav KL (se zjištěním/ bez zjištění)]],11,0),""),"zahájeno"))</f>
        <v>zásadní zjištění</v>
      </c>
      <c r="J176" s="58">
        <f>IF(I176="zahájeno",IFERROR(VLOOKUP(CONCATENATE($A176,"-",I$6,"-1-0"),'[1]KTAdO CRR'!$A$4:$D$1000,4,0),""),IF(I176="","",IFERROR(VLOOKUP(CONCATENATE($A176,"-",I$6),[1]!Data[[#All],[MASkod]:[Stav KL (se zjištěním/ bez zjištění)]],4,0),"")))</f>
        <v>2</v>
      </c>
      <c r="K176" s="66" t="str">
        <f>IF(I176="","",IF(IFERROR(VLOOKUP(CONCATENATE($A176,"-",I$6),[1]!Data[[#All],[MASkod]:[JMPRO]],26,0),"")=0,"ANO",IFERROR(UPPER(LEFT(VLOOKUP(CONCATENATE($A176,"-",I$6),[1]!Data[[#All],[MASkod]:[JMPRO]],26,0),3)),"")))</f>
        <v>ANO</v>
      </c>
      <c r="L176" s="57" t="str">
        <f>IF(IF(IFERROR(VLOOKUP(CONCATENATE($A176,"-",L$6,"-1-0"),'[1]KTAdO CRR'!$A$4:$D$1000,4,0),"")="",IFERROR(VLOOKUP(CONCATENATE($A176,"-",L$6),[1]!Data[[#All],[MASkod]:[Stav KL (se zjištěním/ bez zjištění)]],11,0),""),"zahájeno")=0,"zahájheno",IF(IFERROR(VLOOKUP(CONCATENATE($A176,"-",L$6,"-1-0"),'[1]KTAdO CRR'!$A$4:$D$1000,4,0),"")="",IFERROR(VLOOKUP(CONCATENATE($A176,"-",L$6),[1]!Data[[#All],[MASkod]:[Stav KL (se zjištěním/ bez zjištění)]],11,0),""),"zahájeno"))</f>
        <v/>
      </c>
      <c r="M176" s="58" t="str">
        <f>IF(L176="zahájeno",IFERROR(VLOOKUP(CONCATENATE($A176,"-",L$6,"-1-0"),'[1]KTAdO CRR'!$A$4:$D$1000,4,0),""),IF(L176="","",IFERROR(VLOOKUP(CONCATENATE($A176,"-",L$6),[1]!Data[[#All],[MASkod]:[Stav KL (se zjištěním/ bez zjištění)]],4,0),"")))</f>
        <v/>
      </c>
      <c r="N176" s="66" t="str">
        <f>IF(L176="","",IF(IFERROR(VLOOKUP(CONCATENATE($A176,"-",L$6),[1]!Data[[#All],[MASkod]:[JMPRO]],26,0),"")=0,"ANO",IFERROR(UPPER(LEFT(VLOOKUP(CONCATENATE($A176,"-",L$6),[1]!Data[[#All],[MASkod]:[JMPRO]],26,0),3)),"")))</f>
        <v/>
      </c>
      <c r="O176" s="67" t="str">
        <f>IF(AND(I176="zásadní zjištění",K176="NE"),COUNTIFS('[1]AdO CRR'!D:D,'Stav administrace CLLD v IROP'!A176,'[1]AdO CRR'!A:A,'Stav administrace CLLD v IROP'!J176),IF(AND(L176="zásadní zjištění",N176="NE"),COUNTIFS('[1]AdO CRR'!D:D,'Stav administrace CLLD v IROP'!A176,'[1]AdO CRR'!A:A,'Stav administrace CLLD v IROP'!M176),""))</f>
        <v/>
      </c>
      <c r="P176" s="67" t="str">
        <f>IF(AND(I176="zásadní zjištění",K176="NE"),COUNTIFS('[1]AdO CRR'!D:D,'Stav administrace CLLD v IROP'!A176,'[1]AdO CRR'!A:A,'Stav administrace CLLD v IROP'!J176,'[1]AdO CRR'!Q:Q,"ANO"),IF(AND(L176="zásadní zjištění",N176="NE"),COUNTIFS('[1]AdO CRR'!D:D,'Stav administrace CLLD v IROP'!A176,'[1]AdO CRR'!A:A,'Stav administrace CLLD v IROP'!M176,'[1]AdO CRR'!Q:Q,"ANO"),""))</f>
        <v/>
      </c>
      <c r="Q176" s="71">
        <f>IF(COUNTIFS('[1]AdO CRR'!D:D,'Stav administrace CLLD v IROP'!A176)=0,"",COUNTIFS('[1]AdO CRR'!D:D,'Stav administrace CLLD v IROP'!A176))</f>
        <v>7</v>
      </c>
      <c r="R176" s="71">
        <f>IF(COUNTIFS('[1]AdO CRR'!D:D,'Stav administrace CLLD v IROP'!A176,'[1]AdO CRR'!Q:Q,"ANO")=0,"",COUNTIFS('[1]AdO CRR'!D:D,'Stav administrace CLLD v IROP'!A176,'[1]AdO CRR'!Q:Q,"ANO"))</f>
        <v>7</v>
      </c>
      <c r="S176" s="65">
        <f>IF(IFERROR(GETPIVOTDATA("Registrační číslo projektu",[1]KHspoj909s!$A$3,"strategie MAS",A176,"Kód a název stavu2","PP30+")+GETPIVOTDATA("Registrační číslo projektu",[1]KHspoj909s!$A$3,"strategie MAS",A176,"Kód a název stavu2","PP27+")+GETPIVOTDATA("Registrační číslo projektu",[1]KHspoj909s!$A$3,"strategie MAS",A176,"Kód a název stavu2","PP41+"),"")=0,"",IFERROR(GETPIVOTDATA("Registrační číslo projektu",[1]KHspoj909s!$A$3,"strategie MAS",A176,"Kód a název stavu2","PP30+")+GETPIVOTDATA("Registrační číslo projektu",[1]KHspoj909s!$A$3,"strategie MAS",A176,"Kód a název stavu2","PP27+")+GETPIVOTDATA("Registrační číslo projektu",[1]KHspoj909s!$A$3,"strategie MAS",A176,"Kód a název stavu2","PP41+"),""))</f>
        <v>6</v>
      </c>
      <c r="T176" s="65">
        <f>IF(IFERROR(GETPIVOTDATA("Registrační číslo projektu",[1]KHspoj909s!$A$3,"strategie MAS",A176,"Kód a název stavu2","PP30+")+GETPIVOTDATA("Registrační číslo projektu",[1]KHspoj909s!$A$3,"strategie MAS",A176,"Kód a název stavu2","PP41+"),"")=0,"",IFERROR(GETPIVOTDATA("Registrační číslo projektu",[1]KHspoj909s!$A$3,"strategie MAS",A176,"Kód a název stavu2","PP30+")+GETPIVOTDATA("Registrační číslo projektu",[1]KHspoj909s!$A$3,"strategie MAS",A176,"Kód a název stavu2","PP41+"),""))</f>
        <v>6</v>
      </c>
      <c r="U176" s="65" t="str">
        <f>IF(IFERROR(GETPIVOTDATA("Registrační číslo projektu",[1]KHspoj909s!$A$3,"strategie MAS",A176,"Kód a název stavu2","PP41+"),"")=0,"",IFERROR(GETPIVOTDATA("Registrační číslo projektu",[1]KHspoj909s!$A$3,"strategie MAS",A176,"Kód a název stavu2","PP41+"),""))</f>
        <v/>
      </c>
      <c r="V176" s="68">
        <f>IFERROR(VLOOKUP(A176,[1]M975!$A$5:$B$184,2,0),0)/1000</f>
        <v>0</v>
      </c>
    </row>
    <row r="177" spans="1:22" x14ac:dyDescent="0.25">
      <c r="A177" s="61" t="s">
        <v>388</v>
      </c>
      <c r="B177" s="69" t="s">
        <v>389</v>
      </c>
      <c r="C177" s="63" t="s">
        <v>51</v>
      </c>
      <c r="D177" s="64" t="s">
        <v>35</v>
      </c>
      <c r="E177" s="64" t="s">
        <v>35</v>
      </c>
      <c r="F177" s="64" t="s">
        <v>35</v>
      </c>
      <c r="G177" s="65">
        <f>IF(SUM(COUNTIFS([1]!HH902HH[číslo IN],'Stav administrace CLLD v IROP'!A177,[1]!HH902HH[[Kód stavu výzvy ]],{"S42";"S5";"S6";"S7";"S8";"S9"}))=0,"",SUM(COUNTIFS([1]!HH902HH[číslo IN],'Stav administrace CLLD v IROP'!A177,[1]!HH902HH[[Kód stavu výzvy ]],{"S42";"S5";"S6";"S7";"S8";"S9"})))</f>
        <v>3</v>
      </c>
      <c r="H177" s="65">
        <f>IF(SUM(COUNTIFS([1]!HH902HH[číslo IN],'Stav administrace CLLD v IROP'!A177,[1]!HH902HH[[Kód stavu výzvy ]],{"S8";"S9"}))=0,"",SUM(COUNTIFS([1]!HH902HH[číslo IN],'Stav administrace CLLD v IROP'!A177,[1]!HH902HH[[Kód stavu výzvy ]],{"S8";"S9"})))</f>
        <v>1</v>
      </c>
      <c r="I177" s="57" t="str">
        <f>IF(IF(IFERROR(VLOOKUP(CONCATENATE($A177,"-",I$6,"-1-0"),'[1]KTAdO CRR'!$A$4:$D$1000,4,0),"")="",IFERROR(VLOOKUP(CONCATENATE($A177,"-",I$6),[1]!Data[[#All],[MASkod]:[Stav KL (se zjištěním/ bez zjištění)]],11,0),""),"zahájeno")=0,"",IF(IFERROR(VLOOKUP(CONCATENATE($A177,"-",I$6,"-1-0"),'[1]KTAdO CRR'!$A$4:$D$1000,4,0),"")="",IFERROR(VLOOKUP(CONCATENATE($A177,"-",I$6),[1]!Data[[#All],[MASkod]:[Stav KL (se zjištěním/ bez zjištění)]],11,0),""),"zahájeno"))</f>
        <v/>
      </c>
      <c r="J177" s="58" t="str">
        <f>IF(I177="zahájeno",IFERROR(VLOOKUP(CONCATENATE($A177,"-",I$6,"-1-0"),'[1]KTAdO CRR'!$A$4:$D$1000,4,0),""),IF(I177="","",IFERROR(VLOOKUP(CONCATENATE($A177,"-",I$6),[1]!Data[[#All],[MASkod]:[Stav KL (se zjištěním/ bez zjištění)]],4,0),"")))</f>
        <v/>
      </c>
      <c r="K177" s="66" t="str">
        <f>IF(I177="","",IF(IFERROR(VLOOKUP(CONCATENATE($A177,"-",I$6),[1]!Data[[#All],[MASkod]:[JMPRO]],26,0),"")=0,"ANO",IFERROR(UPPER(LEFT(VLOOKUP(CONCATENATE($A177,"-",I$6),[1]!Data[[#All],[MASkod]:[JMPRO]],26,0),3)),"")))</f>
        <v/>
      </c>
      <c r="L177" s="57" t="str">
        <f>IF(IF(IFERROR(VLOOKUP(CONCATENATE($A177,"-",L$6,"-1-0"),'[1]KTAdO CRR'!$A$4:$D$1000,4,0),"")="",IFERROR(VLOOKUP(CONCATENATE($A177,"-",L$6),[1]!Data[[#All],[MASkod]:[Stav KL (se zjištěním/ bez zjištění)]],11,0),""),"zahájeno")=0,"zahájheno",IF(IFERROR(VLOOKUP(CONCATENATE($A177,"-",L$6,"-1-0"),'[1]KTAdO CRR'!$A$4:$D$1000,4,0),"")="",IFERROR(VLOOKUP(CONCATENATE($A177,"-",L$6),[1]!Data[[#All],[MASkod]:[Stav KL (se zjištěním/ bez zjištění)]],11,0),""),"zahájeno"))</f>
        <v/>
      </c>
      <c r="M177" s="58" t="str">
        <f>IF(L177="zahájeno",IFERROR(VLOOKUP(CONCATENATE($A177,"-",L$6,"-1-0"),'[1]KTAdO CRR'!$A$4:$D$1000,4,0),""),IF(L177="","",IFERROR(VLOOKUP(CONCATENATE($A177,"-",L$6),[1]!Data[[#All],[MASkod]:[Stav KL (se zjištěním/ bez zjištění)]],4,0),"")))</f>
        <v/>
      </c>
      <c r="N177" s="66" t="str">
        <f>IF(L177="","",IF(IFERROR(VLOOKUP(CONCATENATE($A177,"-",L$6),[1]!Data[[#All],[MASkod]:[JMPRO]],26,0),"")=0,"ANO",IFERROR(UPPER(LEFT(VLOOKUP(CONCATENATE($A177,"-",L$6),[1]!Data[[#All],[MASkod]:[JMPRO]],26,0),3)),"")))</f>
        <v/>
      </c>
      <c r="O177" s="67" t="str">
        <f>IF(AND(I177="zásadní zjištění",K177="NE"),COUNTIFS('[1]AdO CRR'!D:D,'Stav administrace CLLD v IROP'!A177,'[1]AdO CRR'!A:A,'Stav administrace CLLD v IROP'!J177),IF(AND(L177="zásadní zjištění",N177="NE"),COUNTIFS('[1]AdO CRR'!D:D,'Stav administrace CLLD v IROP'!A177,'[1]AdO CRR'!A:A,'Stav administrace CLLD v IROP'!M177),""))</f>
        <v/>
      </c>
      <c r="P177" s="67" t="str">
        <f>IF(AND(I177="zásadní zjištění",K177="NE"),COUNTIFS('[1]AdO CRR'!D:D,'Stav administrace CLLD v IROP'!A177,'[1]AdO CRR'!A:A,'Stav administrace CLLD v IROP'!J177,'[1]AdO CRR'!Q:Q,"ANO"),IF(AND(L177="zásadní zjištění",N177="NE"),COUNTIFS('[1]AdO CRR'!D:D,'Stav administrace CLLD v IROP'!A177,'[1]AdO CRR'!A:A,'Stav administrace CLLD v IROP'!M177,'[1]AdO CRR'!Q:Q,"ANO"),""))</f>
        <v/>
      </c>
      <c r="Q177" s="71" t="str">
        <f>IF(COUNTIFS('[1]AdO CRR'!D:D,'Stav administrace CLLD v IROP'!A177)=0,"",COUNTIFS('[1]AdO CRR'!D:D,'Stav administrace CLLD v IROP'!A177))</f>
        <v/>
      </c>
      <c r="R177" s="71" t="str">
        <f>IF(COUNTIFS('[1]AdO CRR'!D:D,'Stav administrace CLLD v IROP'!A177,'[1]AdO CRR'!Q:Q,"ANO")=0,"",COUNTIFS('[1]AdO CRR'!D:D,'Stav administrace CLLD v IROP'!A177,'[1]AdO CRR'!Q:Q,"ANO"))</f>
        <v/>
      </c>
      <c r="S177" s="65" t="str">
        <f>IF(IFERROR(GETPIVOTDATA("Registrační číslo projektu",[1]KHspoj909s!$A$3,"strategie MAS",A177,"Kód a název stavu2","PP30+")+GETPIVOTDATA("Registrační číslo projektu",[1]KHspoj909s!$A$3,"strategie MAS",A177,"Kód a název stavu2","PP27+")+GETPIVOTDATA("Registrační číslo projektu",[1]KHspoj909s!$A$3,"strategie MAS",A177,"Kód a název stavu2","PP41+"),"")=0,"",IFERROR(GETPIVOTDATA("Registrační číslo projektu",[1]KHspoj909s!$A$3,"strategie MAS",A177,"Kód a název stavu2","PP30+")+GETPIVOTDATA("Registrační číslo projektu",[1]KHspoj909s!$A$3,"strategie MAS",A177,"Kód a název stavu2","PP27+")+GETPIVOTDATA("Registrační číslo projektu",[1]KHspoj909s!$A$3,"strategie MAS",A177,"Kód a název stavu2","PP41+"),""))</f>
        <v/>
      </c>
      <c r="T177" s="65" t="str">
        <f>IF(IFERROR(GETPIVOTDATA("Registrační číslo projektu",[1]KHspoj909s!$A$3,"strategie MAS",A177,"Kód a název stavu2","PP30+")+GETPIVOTDATA("Registrační číslo projektu",[1]KHspoj909s!$A$3,"strategie MAS",A177,"Kód a název stavu2","PP41+"),"")=0,"",IFERROR(GETPIVOTDATA("Registrační číslo projektu",[1]KHspoj909s!$A$3,"strategie MAS",A177,"Kód a název stavu2","PP30+")+GETPIVOTDATA("Registrační číslo projektu",[1]KHspoj909s!$A$3,"strategie MAS",A177,"Kód a název stavu2","PP41+"),""))</f>
        <v/>
      </c>
      <c r="U177" s="65" t="str">
        <f>IF(IFERROR(GETPIVOTDATA("Registrační číslo projektu",[1]KHspoj909s!$A$3,"strategie MAS",A177,"Kód a název stavu2","PP41+"),"")=0,"",IFERROR(GETPIVOTDATA("Registrační číslo projektu",[1]KHspoj909s!$A$3,"strategie MAS",A177,"Kód a název stavu2","PP41+"),""))</f>
        <v/>
      </c>
      <c r="V177" s="68">
        <f>IFERROR(VLOOKUP(A177,[1]M975!$A$5:$B$184,2,0),0)/1000</f>
        <v>0</v>
      </c>
    </row>
    <row r="178" spans="1:22" x14ac:dyDescent="0.25">
      <c r="A178" s="61" t="s">
        <v>390</v>
      </c>
      <c r="B178" s="62" t="s">
        <v>391</v>
      </c>
      <c r="C178" s="63" t="s">
        <v>93</v>
      </c>
      <c r="D178" s="64" t="s">
        <v>35</v>
      </c>
      <c r="E178" s="75" t="s">
        <v>35</v>
      </c>
      <c r="F178" s="73" t="s">
        <v>35</v>
      </c>
      <c r="G178" s="65">
        <f>IF(SUM(COUNTIFS([1]!HH902HH[číslo IN],'Stav administrace CLLD v IROP'!A178,[1]!HH902HH[[Kód stavu výzvy ]],{"S42";"S5";"S6";"S7";"S8";"S9"}))=0,"",SUM(COUNTIFS([1]!HH902HH[číslo IN],'Stav administrace CLLD v IROP'!A178,[1]!HH902HH[[Kód stavu výzvy ]],{"S42";"S5";"S6";"S7";"S8";"S9"})))</f>
        <v>4</v>
      </c>
      <c r="H178" s="65">
        <f>IF(SUM(COUNTIFS([1]!HH902HH[číslo IN],'Stav administrace CLLD v IROP'!A178,[1]!HH902HH[[Kód stavu výzvy ]],{"S8";"S9"}))=0,"",SUM(COUNTIFS([1]!HH902HH[číslo IN],'Stav administrace CLLD v IROP'!A178,[1]!HH902HH[[Kód stavu výzvy ]],{"S8";"S9"})))</f>
        <v>4</v>
      </c>
      <c r="I178" s="57" t="str">
        <f>IF(IF(IFERROR(VLOOKUP(CONCATENATE($A178,"-",I$6,"-1-0"),'[1]KTAdO CRR'!$A$4:$D$1000,4,0),"")="",IFERROR(VLOOKUP(CONCATENATE($A178,"-",I$6),[1]!Data[[#All],[MASkod]:[Stav KL (se zjištěním/ bez zjištění)]],11,0),""),"zahájeno")=0,"",IF(IFERROR(VLOOKUP(CONCATENATE($A178,"-",I$6,"-1-0"),'[1]KTAdO CRR'!$A$4:$D$1000,4,0),"")="",IFERROR(VLOOKUP(CONCATENATE($A178,"-",I$6),[1]!Data[[#All],[MASkod]:[Stav KL (se zjištěním/ bez zjištění)]],11,0),""),"zahájeno"))</f>
        <v>se zjištěním</v>
      </c>
      <c r="J178" s="58">
        <f>IF(I178="zahájeno",IFERROR(VLOOKUP(CONCATENATE($A178,"-",I$6,"-1-0"),'[1]KTAdO CRR'!$A$4:$D$1000,4,0),""),IF(I178="","",IFERROR(VLOOKUP(CONCATENATE($A178,"-",I$6),[1]!Data[[#All],[MASkod]:[Stav KL (se zjištěním/ bez zjištění)]],4,0),"")))</f>
        <v>3</v>
      </c>
      <c r="K178" s="66" t="str">
        <f>IF(I178="","",IF(IFERROR(VLOOKUP(CONCATENATE($A178,"-",I$6),[1]!Data[[#All],[MASkod]:[JMPRO]],26,0),"")=0,"ANO",IFERROR(UPPER(LEFT(VLOOKUP(CONCATENATE($A178,"-",I$6),[1]!Data[[#All],[MASkod]:[JMPRO]],26,0),3)),"")))</f>
        <v>ANO</v>
      </c>
      <c r="L178" s="57" t="str">
        <f>IF(IF(IFERROR(VLOOKUP(CONCATENATE($A178,"-",L$6,"-1-0"),'[1]KTAdO CRR'!$A$4:$D$1000,4,0),"")="",IFERROR(VLOOKUP(CONCATENATE($A178,"-",L$6),[1]!Data[[#All],[MASkod]:[Stav KL (se zjištěním/ bez zjištění)]],11,0),""),"zahájeno")=0,"zahájheno",IF(IFERROR(VLOOKUP(CONCATENATE($A178,"-",L$6,"-1-0"),'[1]KTAdO CRR'!$A$4:$D$1000,4,0),"")="",IFERROR(VLOOKUP(CONCATENATE($A178,"-",L$6),[1]!Data[[#All],[MASkod]:[Stav KL (se zjištěním/ bez zjištění)]],11,0),""),"zahájeno"))</f>
        <v/>
      </c>
      <c r="M178" s="58" t="str">
        <f>IF(L178="zahájeno",IFERROR(VLOOKUP(CONCATENATE($A178,"-",L$6,"-1-0"),'[1]KTAdO CRR'!$A$4:$D$1000,4,0),""),IF(L178="","",IFERROR(VLOOKUP(CONCATENATE($A178,"-",L$6),[1]!Data[[#All],[MASkod]:[Stav KL (se zjištěním/ bez zjištění)]],4,0),"")))</f>
        <v/>
      </c>
      <c r="N178" s="66" t="str">
        <f>IF(L178="","",IF(IFERROR(VLOOKUP(CONCATENATE($A178,"-",L$6),[1]!Data[[#All],[MASkod]:[JMPRO]],26,0),"")=0,"ANO",IFERROR(UPPER(LEFT(VLOOKUP(CONCATENATE($A178,"-",L$6),[1]!Data[[#All],[MASkod]:[JMPRO]],26,0),3)),"")))</f>
        <v/>
      </c>
      <c r="O178" s="67" t="str">
        <f>IF(AND(I178="zásadní zjištění",K178="NE"),COUNTIFS('[1]AdO CRR'!D:D,'Stav administrace CLLD v IROP'!A178,'[1]AdO CRR'!A:A,'Stav administrace CLLD v IROP'!J178),IF(AND(L178="zásadní zjištění",N178="NE"),COUNTIFS('[1]AdO CRR'!D:D,'Stav administrace CLLD v IROP'!A178,'[1]AdO CRR'!A:A,'Stav administrace CLLD v IROP'!M178),""))</f>
        <v/>
      </c>
      <c r="P178" s="67" t="str">
        <f>IF(AND(I178="zásadní zjištění",K178="NE"),COUNTIFS('[1]AdO CRR'!D:D,'Stav administrace CLLD v IROP'!A178,'[1]AdO CRR'!A:A,'Stav administrace CLLD v IROP'!J178,'[1]AdO CRR'!Q:Q,"ANO"),IF(AND(L178="zásadní zjištění",N178="NE"),COUNTIFS('[1]AdO CRR'!D:D,'Stav administrace CLLD v IROP'!A178,'[1]AdO CRR'!A:A,'Stav administrace CLLD v IROP'!M178,'[1]AdO CRR'!Q:Q,"ANO"),""))</f>
        <v/>
      </c>
      <c r="Q178" s="71">
        <f>IF(COUNTIFS('[1]AdO CRR'!D:D,'Stav administrace CLLD v IROP'!A178)=0,"",COUNTIFS('[1]AdO CRR'!D:D,'Stav administrace CLLD v IROP'!A178))</f>
        <v>3</v>
      </c>
      <c r="R178" s="71" t="str">
        <f>IF(COUNTIFS('[1]AdO CRR'!D:D,'Stav administrace CLLD v IROP'!A178,'[1]AdO CRR'!Q:Q,"ANO")=0,"",COUNTIFS('[1]AdO CRR'!D:D,'Stav administrace CLLD v IROP'!A178,'[1]AdO CRR'!Q:Q,"ANO"))</f>
        <v/>
      </c>
      <c r="S178" s="65" t="str">
        <f>IF(IFERROR(GETPIVOTDATA("Registrační číslo projektu",[1]KHspoj909s!$A$3,"strategie MAS",A178,"Kód a název stavu2","PP30+")+GETPIVOTDATA("Registrační číslo projektu",[1]KHspoj909s!$A$3,"strategie MAS",A178,"Kód a název stavu2","PP27+")+GETPIVOTDATA("Registrační číslo projektu",[1]KHspoj909s!$A$3,"strategie MAS",A178,"Kód a název stavu2","PP41+"),"")=0,"",IFERROR(GETPIVOTDATA("Registrační číslo projektu",[1]KHspoj909s!$A$3,"strategie MAS",A178,"Kód a název stavu2","PP30+")+GETPIVOTDATA("Registrační číslo projektu",[1]KHspoj909s!$A$3,"strategie MAS",A178,"Kód a název stavu2","PP27+")+GETPIVOTDATA("Registrační číslo projektu",[1]KHspoj909s!$A$3,"strategie MAS",A178,"Kód a název stavu2","PP41+"),""))</f>
        <v/>
      </c>
      <c r="T178" s="65" t="str">
        <f>IF(IFERROR(GETPIVOTDATA("Registrační číslo projektu",[1]KHspoj909s!$A$3,"strategie MAS",A178,"Kód a název stavu2","PP30+")+GETPIVOTDATA("Registrační číslo projektu",[1]KHspoj909s!$A$3,"strategie MAS",A178,"Kód a název stavu2","PP41+"),"")=0,"",IFERROR(GETPIVOTDATA("Registrační číslo projektu",[1]KHspoj909s!$A$3,"strategie MAS",A178,"Kód a název stavu2","PP30+")+GETPIVOTDATA("Registrační číslo projektu",[1]KHspoj909s!$A$3,"strategie MAS",A178,"Kód a název stavu2","PP41+"),""))</f>
        <v/>
      </c>
      <c r="U178" s="65" t="str">
        <f>IF(IFERROR(GETPIVOTDATA("Registrační číslo projektu",[1]KHspoj909s!$A$3,"strategie MAS",A178,"Kód a název stavu2","PP41+"),"")=0,"",IFERROR(GETPIVOTDATA("Registrační číslo projektu",[1]KHspoj909s!$A$3,"strategie MAS",A178,"Kód a název stavu2","PP41+"),""))</f>
        <v/>
      </c>
      <c r="V178" s="68">
        <f>IFERROR(VLOOKUP(A178,[1]M975!$A$5:$B$184,2,0),0)/1000</f>
        <v>0</v>
      </c>
    </row>
    <row r="179" spans="1:22" x14ac:dyDescent="0.25">
      <c r="A179" s="61" t="s">
        <v>392</v>
      </c>
      <c r="B179" s="62" t="s">
        <v>393</v>
      </c>
      <c r="C179" s="63" t="s">
        <v>54</v>
      </c>
      <c r="D179" s="64" t="s">
        <v>35</v>
      </c>
      <c r="E179" s="75" t="s">
        <v>35</v>
      </c>
      <c r="F179" s="73" t="s">
        <v>35</v>
      </c>
      <c r="G179" s="65">
        <f>IF(SUM(COUNTIFS([1]!HH902HH[číslo IN],'Stav administrace CLLD v IROP'!A179,[1]!HH902HH[[Kód stavu výzvy ]],{"S42";"S5";"S6";"S7";"S8";"S9"}))=0,"",SUM(COUNTIFS([1]!HH902HH[číslo IN],'Stav administrace CLLD v IROP'!A179,[1]!HH902HH[[Kód stavu výzvy ]],{"S42";"S5";"S6";"S7";"S8";"S9"})))</f>
        <v>12</v>
      </c>
      <c r="H179" s="65">
        <f>IF(SUM(COUNTIFS([1]!HH902HH[číslo IN],'Stav administrace CLLD v IROP'!A179,[1]!HH902HH[[Kód stavu výzvy ]],{"S8";"S9"}))=0,"",SUM(COUNTIFS([1]!HH902HH[číslo IN],'Stav administrace CLLD v IROP'!A179,[1]!HH902HH[[Kód stavu výzvy ]],{"S8";"S9"})))</f>
        <v>10</v>
      </c>
      <c r="I179" s="57" t="str">
        <f>IF(IF(IFERROR(VLOOKUP(CONCATENATE($A179,"-",I$6,"-1-0"),'[1]KTAdO CRR'!$A$4:$D$1000,4,0),"")="",IFERROR(VLOOKUP(CONCATENATE($A179,"-",I$6),[1]!Data[[#All],[MASkod]:[Stav KL (se zjištěním/ bez zjištění)]],11,0),""),"zahájeno")=0,"",IF(IFERROR(VLOOKUP(CONCATENATE($A179,"-",I$6,"-1-0"),'[1]KTAdO CRR'!$A$4:$D$1000,4,0),"")="",IFERROR(VLOOKUP(CONCATENATE($A179,"-",I$6),[1]!Data[[#All],[MASkod]:[Stav KL (se zjištěním/ bez zjištění)]],11,0),""),"zahájeno"))</f>
        <v>se zjištěním</v>
      </c>
      <c r="J179" s="58">
        <f>IF(I179="zahájeno",IFERROR(VLOOKUP(CONCATENATE($A179,"-",I$6,"-1-0"),'[1]KTAdO CRR'!$A$4:$D$1000,4,0),""),IF(I179="","",IFERROR(VLOOKUP(CONCATENATE($A179,"-",I$6),[1]!Data[[#All],[MASkod]:[Stav KL (se zjištěním/ bez zjištění)]],4,0),"")))</f>
        <v>1</v>
      </c>
      <c r="K179" s="66" t="str">
        <f>IF(I179="","",IF(IFERROR(VLOOKUP(CONCATENATE($A179,"-",I$6),[1]!Data[[#All],[MASkod]:[JMPRO]],26,0),"")=0,"ANO",IFERROR(UPPER(LEFT(VLOOKUP(CONCATENATE($A179,"-",I$6),[1]!Data[[#All],[MASkod]:[JMPRO]],26,0),3)),"")))</f>
        <v>ANO</v>
      </c>
      <c r="L179" s="57" t="str">
        <f>IF(IF(IFERROR(VLOOKUP(CONCATENATE($A179,"-",L$6,"-1-0"),'[1]KTAdO CRR'!$A$4:$D$1000,4,0),"")="",IFERROR(VLOOKUP(CONCATENATE($A179,"-",L$6),[1]!Data[[#All],[MASkod]:[Stav KL (se zjištěním/ bez zjištění)]],11,0),""),"zahájeno")=0,"zahájheno",IF(IFERROR(VLOOKUP(CONCATENATE($A179,"-",L$6,"-1-0"),'[1]KTAdO CRR'!$A$4:$D$1000,4,0),"")="",IFERROR(VLOOKUP(CONCATENATE($A179,"-",L$6),[1]!Data[[#All],[MASkod]:[Stav KL (se zjištěním/ bez zjištění)]],11,0),""),"zahájeno"))</f>
        <v/>
      </c>
      <c r="M179" s="58" t="str">
        <f>IF(L179="zahájeno",IFERROR(VLOOKUP(CONCATENATE($A179,"-",L$6,"-1-0"),'[1]KTAdO CRR'!$A$4:$D$1000,4,0),""),IF(L179="","",IFERROR(VLOOKUP(CONCATENATE($A179,"-",L$6),[1]!Data[[#All],[MASkod]:[Stav KL (se zjištěním/ bez zjištění)]],4,0),"")))</f>
        <v/>
      </c>
      <c r="N179" s="66" t="str">
        <f>IF(L179="","",IF(IFERROR(VLOOKUP(CONCATENATE($A179,"-",L$6),[1]!Data[[#All],[MASkod]:[JMPRO]],26,0),"")=0,"ANO",IFERROR(UPPER(LEFT(VLOOKUP(CONCATENATE($A179,"-",L$6),[1]!Data[[#All],[MASkod]:[JMPRO]],26,0),3)),"")))</f>
        <v/>
      </c>
      <c r="O179" s="67" t="str">
        <f>IF(AND(I179="zásadní zjištění",K179="NE"),COUNTIFS('[1]AdO CRR'!D:D,'Stav administrace CLLD v IROP'!A179,'[1]AdO CRR'!A:A,'Stav administrace CLLD v IROP'!J179),IF(AND(L179="zásadní zjištění",N179="NE"),COUNTIFS('[1]AdO CRR'!D:D,'Stav administrace CLLD v IROP'!A179,'[1]AdO CRR'!A:A,'Stav administrace CLLD v IROP'!M179),""))</f>
        <v/>
      </c>
      <c r="P179" s="67" t="str">
        <f>IF(AND(I179="zásadní zjištění",K179="NE"),COUNTIFS('[1]AdO CRR'!D:D,'Stav administrace CLLD v IROP'!A179,'[1]AdO CRR'!A:A,'Stav administrace CLLD v IROP'!J179,'[1]AdO CRR'!Q:Q,"ANO"),IF(AND(L179="zásadní zjištění",N179="NE"),COUNTIFS('[1]AdO CRR'!D:D,'Stav administrace CLLD v IROP'!A179,'[1]AdO CRR'!A:A,'Stav administrace CLLD v IROP'!M179,'[1]AdO CRR'!Q:Q,"ANO"),""))</f>
        <v/>
      </c>
      <c r="Q179" s="71">
        <f>IF(COUNTIFS('[1]AdO CRR'!D:D,'Stav administrace CLLD v IROP'!A179)=0,"",COUNTIFS('[1]AdO CRR'!D:D,'Stav administrace CLLD v IROP'!A179))</f>
        <v>4</v>
      </c>
      <c r="R179" s="71">
        <f>IF(COUNTIFS('[1]AdO CRR'!D:D,'Stav administrace CLLD v IROP'!A179,'[1]AdO CRR'!Q:Q,"ANO")=0,"",COUNTIFS('[1]AdO CRR'!D:D,'Stav administrace CLLD v IROP'!A179,'[1]AdO CRR'!Q:Q,"ANO"))</f>
        <v>4</v>
      </c>
      <c r="S179" s="65">
        <f>IF(IFERROR(GETPIVOTDATA("Registrační číslo projektu",[1]KHspoj909s!$A$3,"strategie MAS",A179,"Kód a název stavu2","PP30+")+GETPIVOTDATA("Registrační číslo projektu",[1]KHspoj909s!$A$3,"strategie MAS",A179,"Kód a název stavu2","PP27+")+GETPIVOTDATA("Registrační číslo projektu",[1]KHspoj909s!$A$3,"strategie MAS",A179,"Kód a název stavu2","PP41+"),"")=0,"",IFERROR(GETPIVOTDATA("Registrační číslo projektu",[1]KHspoj909s!$A$3,"strategie MAS",A179,"Kód a název stavu2","PP30+")+GETPIVOTDATA("Registrační číslo projektu",[1]KHspoj909s!$A$3,"strategie MAS",A179,"Kód a název stavu2","PP27+")+GETPIVOTDATA("Registrační číslo projektu",[1]KHspoj909s!$A$3,"strategie MAS",A179,"Kód a název stavu2","PP41+"),""))</f>
        <v>4</v>
      </c>
      <c r="T179" s="65">
        <f>IF(IFERROR(GETPIVOTDATA("Registrační číslo projektu",[1]KHspoj909s!$A$3,"strategie MAS",A179,"Kód a název stavu2","PP30+")+GETPIVOTDATA("Registrační číslo projektu",[1]KHspoj909s!$A$3,"strategie MAS",A179,"Kód a název stavu2","PP41+"),"")=0,"",IFERROR(GETPIVOTDATA("Registrační číslo projektu",[1]KHspoj909s!$A$3,"strategie MAS",A179,"Kód a název stavu2","PP30+")+GETPIVOTDATA("Registrační číslo projektu",[1]KHspoj909s!$A$3,"strategie MAS",A179,"Kód a název stavu2","PP41+"),""))</f>
        <v>4</v>
      </c>
      <c r="U179" s="65" t="str">
        <f>IF(IFERROR(GETPIVOTDATA("Registrační číslo projektu",[1]KHspoj909s!$A$3,"strategie MAS",A179,"Kód a název stavu2","PP41+"),"")=0,"",IFERROR(GETPIVOTDATA("Registrační číslo projektu",[1]KHspoj909s!$A$3,"strategie MAS",A179,"Kód a název stavu2","PP41+"),""))</f>
        <v/>
      </c>
      <c r="V179" s="68">
        <f>IFERROR(VLOOKUP(A179,[1]M975!$A$5:$B$184,2,0),0)/1000</f>
        <v>0</v>
      </c>
    </row>
    <row r="180" spans="1:22" x14ac:dyDescent="0.25">
      <c r="A180" s="61" t="s">
        <v>394</v>
      </c>
      <c r="B180" s="62" t="s">
        <v>395</v>
      </c>
      <c r="C180" s="63" t="s">
        <v>40</v>
      </c>
      <c r="D180" s="64" t="s">
        <v>35</v>
      </c>
      <c r="E180" s="75" t="s">
        <v>35</v>
      </c>
      <c r="F180" s="73" t="s">
        <v>35</v>
      </c>
      <c r="G180" s="65">
        <f>IF(SUM(COUNTIFS([1]!HH902HH[číslo IN],'Stav administrace CLLD v IROP'!A180,[1]!HH902HH[[Kód stavu výzvy ]],{"S42";"S5";"S6";"S7";"S8";"S9"}))=0,"",SUM(COUNTIFS([1]!HH902HH[číslo IN],'Stav administrace CLLD v IROP'!A180,[1]!HH902HH[[Kód stavu výzvy ]],{"S42";"S5";"S6";"S7";"S8";"S9"})))</f>
        <v>7</v>
      </c>
      <c r="H180" s="65">
        <f>IF(SUM(COUNTIFS([1]!HH902HH[číslo IN],'Stav administrace CLLD v IROP'!A180,[1]!HH902HH[[Kód stavu výzvy ]],{"S8";"S9"}))=0,"",SUM(COUNTIFS([1]!HH902HH[číslo IN],'Stav administrace CLLD v IROP'!A180,[1]!HH902HH[[Kód stavu výzvy ]],{"S8";"S9"})))</f>
        <v>4</v>
      </c>
      <c r="I180" s="57" t="str">
        <f>IF(IF(IFERROR(VLOOKUP(CONCATENATE($A180,"-",I$6,"-1-0"),'[1]KTAdO CRR'!$A$4:$D$1000,4,0),"")="",IFERROR(VLOOKUP(CONCATENATE($A180,"-",I$6),[1]!Data[[#All],[MASkod]:[Stav KL (se zjištěním/ bez zjištění)]],11,0),""),"zahájeno")=0,"",IF(IFERROR(VLOOKUP(CONCATENATE($A180,"-",I$6,"-1-0"),'[1]KTAdO CRR'!$A$4:$D$1000,4,0),"")="",IFERROR(VLOOKUP(CONCATENATE($A180,"-",I$6),[1]!Data[[#All],[MASkod]:[Stav KL (se zjištěním/ bez zjištění)]],11,0),""),"zahájeno"))</f>
        <v>se zjištěním</v>
      </c>
      <c r="J180" s="58">
        <f>IF(I180="zahájeno",IFERROR(VLOOKUP(CONCATENATE($A180,"-",I$6,"-1-0"),'[1]KTAdO CRR'!$A$4:$D$1000,4,0),""),IF(I180="","",IFERROR(VLOOKUP(CONCATENATE($A180,"-",I$6),[1]!Data[[#All],[MASkod]:[Stav KL (se zjištěním/ bez zjištění)]],4,0),"")))</f>
        <v>1</v>
      </c>
      <c r="K180" s="66" t="str">
        <f>IF(I180="","",IF(IFERROR(VLOOKUP(CONCATENATE($A180,"-",I$6),[1]!Data[[#All],[MASkod]:[JMPRO]],26,0),"")=0,"ANO",IFERROR(UPPER(LEFT(VLOOKUP(CONCATENATE($A180,"-",I$6),[1]!Data[[#All],[MASkod]:[JMPRO]],26,0),3)),"")))</f>
        <v>ANO</v>
      </c>
      <c r="L180" s="57" t="str">
        <f>IF(IF(IFERROR(VLOOKUP(CONCATENATE($A180,"-",L$6,"-1-0"),'[1]KTAdO CRR'!$A$4:$D$1000,4,0),"")="",IFERROR(VLOOKUP(CONCATENATE($A180,"-",L$6),[1]!Data[[#All],[MASkod]:[Stav KL (se zjištěním/ bez zjištění)]],11,0),""),"zahájeno")=0,"zahájheno",IF(IFERROR(VLOOKUP(CONCATENATE($A180,"-",L$6,"-1-0"),'[1]KTAdO CRR'!$A$4:$D$1000,4,0),"")="",IFERROR(VLOOKUP(CONCATENATE($A180,"-",L$6),[1]!Data[[#All],[MASkod]:[Stav KL (se zjištěním/ bez zjištění)]],11,0),""),"zahájeno"))</f>
        <v/>
      </c>
      <c r="M180" s="58" t="str">
        <f>IF(L180="zahájeno",IFERROR(VLOOKUP(CONCATENATE($A180,"-",L$6,"-1-0"),'[1]KTAdO CRR'!$A$4:$D$1000,4,0),""),IF(L180="","",IFERROR(VLOOKUP(CONCATENATE($A180,"-",L$6),[1]!Data[[#All],[MASkod]:[Stav KL (se zjištěním/ bez zjištění)]],4,0),"")))</f>
        <v/>
      </c>
      <c r="N180" s="66" t="str">
        <f>IF(L180="","",IF(IFERROR(VLOOKUP(CONCATENATE($A180,"-",L$6),[1]!Data[[#All],[MASkod]:[JMPRO]],26,0),"")=0,"ANO",IFERROR(UPPER(LEFT(VLOOKUP(CONCATENATE($A180,"-",L$6),[1]!Data[[#All],[MASkod]:[JMPRO]],26,0),3)),"")))</f>
        <v/>
      </c>
      <c r="O180" s="67" t="str">
        <f>IF(AND(I180="zásadní zjištění",K180="NE"),COUNTIFS('[1]AdO CRR'!D:D,'Stav administrace CLLD v IROP'!A180,'[1]AdO CRR'!A:A,'Stav administrace CLLD v IROP'!J180),IF(AND(L180="zásadní zjištění",N180="NE"),COUNTIFS('[1]AdO CRR'!D:D,'Stav administrace CLLD v IROP'!A180,'[1]AdO CRR'!A:A,'Stav administrace CLLD v IROP'!M180),""))</f>
        <v/>
      </c>
      <c r="P180" s="67" t="str">
        <f>IF(AND(I180="zásadní zjištění",K180="NE"),COUNTIFS('[1]AdO CRR'!D:D,'Stav administrace CLLD v IROP'!A180,'[1]AdO CRR'!A:A,'Stav administrace CLLD v IROP'!J180,'[1]AdO CRR'!Q:Q,"ANO"),IF(AND(L180="zásadní zjištění",N180="NE"),COUNTIFS('[1]AdO CRR'!D:D,'Stav administrace CLLD v IROP'!A180,'[1]AdO CRR'!A:A,'Stav administrace CLLD v IROP'!M180,'[1]AdO CRR'!Q:Q,"ANO"),""))</f>
        <v/>
      </c>
      <c r="Q180" s="71">
        <f>IF(COUNTIFS('[1]AdO CRR'!D:D,'Stav administrace CLLD v IROP'!A180)=0,"",COUNTIFS('[1]AdO CRR'!D:D,'Stav administrace CLLD v IROP'!A180))</f>
        <v>1</v>
      </c>
      <c r="R180" s="71">
        <f>IF(COUNTIFS('[1]AdO CRR'!D:D,'Stav administrace CLLD v IROP'!A180,'[1]AdO CRR'!Q:Q,"ANO")=0,"",COUNTIFS('[1]AdO CRR'!D:D,'Stav administrace CLLD v IROP'!A180,'[1]AdO CRR'!Q:Q,"ANO"))</f>
        <v>1</v>
      </c>
      <c r="S180" s="65">
        <f>IF(IFERROR(GETPIVOTDATA("Registrační číslo projektu",[1]KHspoj909s!$A$3,"strategie MAS",A180,"Kód a název stavu2","PP30+")+GETPIVOTDATA("Registrační číslo projektu",[1]KHspoj909s!$A$3,"strategie MAS",A180,"Kód a název stavu2","PP27+")+GETPIVOTDATA("Registrační číslo projektu",[1]KHspoj909s!$A$3,"strategie MAS",A180,"Kód a název stavu2","PP41+"),"")=0,"",IFERROR(GETPIVOTDATA("Registrační číslo projektu",[1]KHspoj909s!$A$3,"strategie MAS",A180,"Kód a název stavu2","PP30+")+GETPIVOTDATA("Registrační číslo projektu",[1]KHspoj909s!$A$3,"strategie MAS",A180,"Kód a název stavu2","PP27+")+GETPIVOTDATA("Registrační číslo projektu",[1]KHspoj909s!$A$3,"strategie MAS",A180,"Kód a název stavu2","PP41+"),""))</f>
        <v>1</v>
      </c>
      <c r="T180" s="65">
        <f>IF(IFERROR(GETPIVOTDATA("Registrační číslo projektu",[1]KHspoj909s!$A$3,"strategie MAS",A180,"Kód a název stavu2","PP30+")+GETPIVOTDATA("Registrační číslo projektu",[1]KHspoj909s!$A$3,"strategie MAS",A180,"Kód a název stavu2","PP41+"),"")=0,"",IFERROR(GETPIVOTDATA("Registrační číslo projektu",[1]KHspoj909s!$A$3,"strategie MAS",A180,"Kód a název stavu2","PP30+")+GETPIVOTDATA("Registrační číslo projektu",[1]KHspoj909s!$A$3,"strategie MAS",A180,"Kód a název stavu2","PP41+"),""))</f>
        <v>1</v>
      </c>
      <c r="U180" s="65" t="str">
        <f>IF(IFERROR(GETPIVOTDATA("Registrační číslo projektu",[1]KHspoj909s!$A$3,"strategie MAS",A180,"Kód a název stavu2","PP41+"),"")=0,"",IFERROR(GETPIVOTDATA("Registrační číslo projektu",[1]KHspoj909s!$A$3,"strategie MAS",A180,"Kód a název stavu2","PP41+"),""))</f>
        <v/>
      </c>
      <c r="V180" s="68">
        <f>IFERROR(VLOOKUP(A180,[1]M975!$A$5:$B$184,2,0),0)/1000</f>
        <v>0</v>
      </c>
    </row>
    <row r="181" spans="1:22" x14ac:dyDescent="0.25">
      <c r="A181" s="61" t="s">
        <v>396</v>
      </c>
      <c r="B181" s="62" t="s">
        <v>397</v>
      </c>
      <c r="C181" s="63" t="s">
        <v>40</v>
      </c>
      <c r="D181" s="64" t="s">
        <v>35</v>
      </c>
      <c r="E181" s="75" t="s">
        <v>35</v>
      </c>
      <c r="F181" s="73" t="s">
        <v>35</v>
      </c>
      <c r="G181" s="65">
        <f>IF(SUM(COUNTIFS([1]!HH902HH[číslo IN],'Stav administrace CLLD v IROP'!A181,[1]!HH902HH[[Kód stavu výzvy ]],{"S42";"S5";"S6";"S7";"S8";"S9"}))=0,"",SUM(COUNTIFS([1]!HH902HH[číslo IN],'Stav administrace CLLD v IROP'!A181,[1]!HH902HH[[Kód stavu výzvy ]],{"S42";"S5";"S6";"S7";"S8";"S9"})))</f>
        <v>10</v>
      </c>
      <c r="H181" s="65">
        <f>IF(SUM(COUNTIFS([1]!HH902HH[číslo IN],'Stav administrace CLLD v IROP'!A181,[1]!HH902HH[[Kód stavu výzvy ]],{"S8";"S9"}))=0,"",SUM(COUNTIFS([1]!HH902HH[číslo IN],'Stav administrace CLLD v IROP'!A181,[1]!HH902HH[[Kód stavu výzvy ]],{"S8";"S9"})))</f>
        <v>7</v>
      </c>
      <c r="I181" s="57" t="str">
        <f>IF(IF(IFERROR(VLOOKUP(CONCATENATE($A181,"-",I$6,"-1-0"),'[1]KTAdO CRR'!$A$4:$D$1000,4,0),"")="",IFERROR(VLOOKUP(CONCATENATE($A181,"-",I$6),[1]!Data[[#All],[MASkod]:[Stav KL (se zjištěním/ bez zjištění)]],11,0),""),"zahájeno")=0,"",IF(IFERROR(VLOOKUP(CONCATENATE($A181,"-",I$6,"-1-0"),'[1]KTAdO CRR'!$A$4:$D$1000,4,0),"")="",IFERROR(VLOOKUP(CONCATENATE($A181,"-",I$6),[1]!Data[[#All],[MASkod]:[Stav KL (se zjištěním/ bez zjištění)]],11,0),""),"zahájeno"))</f>
        <v>se zjištěním</v>
      </c>
      <c r="J181" s="58">
        <f>IF(I181="zahájeno",IFERROR(VLOOKUP(CONCATENATE($A181,"-",I$6,"-1-0"),'[1]KTAdO CRR'!$A$4:$D$1000,4,0),""),IF(I181="","",IFERROR(VLOOKUP(CONCATENATE($A181,"-",I$6),[1]!Data[[#All],[MASkod]:[Stav KL (se zjištěním/ bez zjištění)]],4,0),"")))</f>
        <v>4</v>
      </c>
      <c r="K181" s="66" t="str">
        <f>IF(I181="","",IF(IFERROR(VLOOKUP(CONCATENATE($A181,"-",I$6),[1]!Data[[#All],[MASkod]:[JMPRO]],26,0),"")=0,"ANO",IFERROR(UPPER(LEFT(VLOOKUP(CONCATENATE($A181,"-",I$6),[1]!Data[[#All],[MASkod]:[JMPRO]],26,0),3)),"")))</f>
        <v>ANO</v>
      </c>
      <c r="L181" s="57" t="str">
        <f>IF(IF(IFERROR(VLOOKUP(CONCATENATE($A181,"-",L$6,"-1-0"),'[1]KTAdO CRR'!$A$4:$D$1000,4,0),"")="",IFERROR(VLOOKUP(CONCATENATE($A181,"-",L$6),[1]!Data[[#All],[MASkod]:[Stav KL (se zjištěním/ bez zjištění)]],11,0),""),"zahájeno")=0,"zahájheno",IF(IFERROR(VLOOKUP(CONCATENATE($A181,"-",L$6,"-1-0"),'[1]KTAdO CRR'!$A$4:$D$1000,4,0),"")="",IFERROR(VLOOKUP(CONCATENATE($A181,"-",L$6),[1]!Data[[#All],[MASkod]:[Stav KL (se zjištěním/ bez zjištění)]],11,0),""),"zahájeno"))</f>
        <v/>
      </c>
      <c r="M181" s="58" t="str">
        <f>IF(L181="zahájeno",IFERROR(VLOOKUP(CONCATENATE($A181,"-",L$6,"-1-0"),'[1]KTAdO CRR'!$A$4:$D$1000,4,0),""),IF(L181="","",IFERROR(VLOOKUP(CONCATENATE($A181,"-",L$6),[1]!Data[[#All],[MASkod]:[Stav KL (se zjištěním/ bez zjištění)]],4,0),"")))</f>
        <v/>
      </c>
      <c r="N181" s="66" t="str">
        <f>IF(L181="","",IF(IFERROR(VLOOKUP(CONCATENATE($A181,"-",L$6),[1]!Data[[#All],[MASkod]:[JMPRO]],26,0),"")=0,"ANO",IFERROR(UPPER(LEFT(VLOOKUP(CONCATENATE($A181,"-",L$6),[1]!Data[[#All],[MASkod]:[JMPRO]],26,0),3)),"")))</f>
        <v/>
      </c>
      <c r="O181" s="67" t="str">
        <f>IF(AND(I181="zásadní zjištění",K181="NE"),COUNTIFS('[1]AdO CRR'!D:D,'Stav administrace CLLD v IROP'!A181,'[1]AdO CRR'!A:A,'Stav administrace CLLD v IROP'!J181),IF(AND(L181="zásadní zjištění",N181="NE"),COUNTIFS('[1]AdO CRR'!D:D,'Stav administrace CLLD v IROP'!A181,'[1]AdO CRR'!A:A,'Stav administrace CLLD v IROP'!M181),""))</f>
        <v/>
      </c>
      <c r="P181" s="67" t="str">
        <f>IF(AND(I181="zásadní zjištění",K181="NE"),COUNTIFS('[1]AdO CRR'!D:D,'Stav administrace CLLD v IROP'!A181,'[1]AdO CRR'!A:A,'Stav administrace CLLD v IROP'!J181,'[1]AdO CRR'!Q:Q,"ANO"),IF(AND(L181="zásadní zjištění",N181="NE"),COUNTIFS('[1]AdO CRR'!D:D,'Stav administrace CLLD v IROP'!A181,'[1]AdO CRR'!A:A,'Stav administrace CLLD v IROP'!M181,'[1]AdO CRR'!Q:Q,"ANO"),""))</f>
        <v/>
      </c>
      <c r="Q181" s="71">
        <f>IF(COUNTIFS('[1]AdO CRR'!D:D,'Stav administrace CLLD v IROP'!A181)=0,"",COUNTIFS('[1]AdO CRR'!D:D,'Stav administrace CLLD v IROP'!A181))</f>
        <v>9</v>
      </c>
      <c r="R181" s="71">
        <f>IF(COUNTIFS('[1]AdO CRR'!D:D,'Stav administrace CLLD v IROP'!A181,'[1]AdO CRR'!Q:Q,"ANO")=0,"",COUNTIFS('[1]AdO CRR'!D:D,'Stav administrace CLLD v IROP'!A181,'[1]AdO CRR'!Q:Q,"ANO"))</f>
        <v>8</v>
      </c>
      <c r="S181" s="65">
        <f>IF(IFERROR(GETPIVOTDATA("Registrační číslo projektu",[1]KHspoj909s!$A$3,"strategie MAS",A181,"Kód a název stavu2","PP30+")+GETPIVOTDATA("Registrační číslo projektu",[1]KHspoj909s!$A$3,"strategie MAS",A181,"Kód a název stavu2","PP27+")+GETPIVOTDATA("Registrační číslo projektu",[1]KHspoj909s!$A$3,"strategie MAS",A181,"Kód a název stavu2","PP41+"),"")=0,"",IFERROR(GETPIVOTDATA("Registrační číslo projektu",[1]KHspoj909s!$A$3,"strategie MAS",A181,"Kód a název stavu2","PP30+")+GETPIVOTDATA("Registrační číslo projektu",[1]KHspoj909s!$A$3,"strategie MAS",A181,"Kód a název stavu2","PP27+")+GETPIVOTDATA("Registrační číslo projektu",[1]KHspoj909s!$A$3,"strategie MAS",A181,"Kód a název stavu2","PP41+"),""))</f>
        <v>8</v>
      </c>
      <c r="T181" s="65">
        <f>IF(IFERROR(GETPIVOTDATA("Registrační číslo projektu",[1]KHspoj909s!$A$3,"strategie MAS",A181,"Kód a název stavu2","PP30+")+GETPIVOTDATA("Registrační číslo projektu",[1]KHspoj909s!$A$3,"strategie MAS",A181,"Kód a název stavu2","PP41+"),"")=0,"",IFERROR(GETPIVOTDATA("Registrační číslo projektu",[1]KHspoj909s!$A$3,"strategie MAS",A181,"Kód a název stavu2","PP30+")+GETPIVOTDATA("Registrační číslo projektu",[1]KHspoj909s!$A$3,"strategie MAS",A181,"Kód a název stavu2","PP41+"),""))</f>
        <v>5</v>
      </c>
      <c r="U181" s="65" t="str">
        <f>IF(IFERROR(GETPIVOTDATA("Registrační číslo projektu",[1]KHspoj909s!$A$3,"strategie MAS",A181,"Kód a název stavu2","PP41+"),"")=0,"",IFERROR(GETPIVOTDATA("Registrační číslo projektu",[1]KHspoj909s!$A$3,"strategie MAS",A181,"Kód a název stavu2","PP41+"),""))</f>
        <v/>
      </c>
      <c r="V181" s="68">
        <f>IFERROR(VLOOKUP(A181,[1]M975!$A$5:$B$184,2,0),0)/1000</f>
        <v>0</v>
      </c>
    </row>
    <row r="182" spans="1:22" x14ac:dyDescent="0.25">
      <c r="A182" s="61" t="s">
        <v>398</v>
      </c>
      <c r="B182" s="69" t="s">
        <v>399</v>
      </c>
      <c r="C182" s="63" t="s">
        <v>63</v>
      </c>
      <c r="D182" s="64" t="s">
        <v>35</v>
      </c>
      <c r="E182" s="64" t="s">
        <v>35</v>
      </c>
      <c r="F182" s="73" t="s">
        <v>35</v>
      </c>
      <c r="G182" s="65">
        <f>IF(SUM(COUNTIFS([1]!HH902HH[číslo IN],'Stav administrace CLLD v IROP'!A182,[1]!HH902HH[[Kód stavu výzvy ]],{"S42";"S5";"S6";"S7";"S8";"S9"}))=0,"",SUM(COUNTIFS([1]!HH902HH[číslo IN],'Stav administrace CLLD v IROP'!A182,[1]!HH902HH[[Kód stavu výzvy ]],{"S42";"S5";"S6";"S7";"S8";"S9"})))</f>
        <v>2</v>
      </c>
      <c r="H182" s="65">
        <f>IF(SUM(COUNTIFS([1]!HH902HH[číslo IN],'Stav administrace CLLD v IROP'!A182,[1]!HH902HH[[Kód stavu výzvy ]],{"S8";"S9"}))=0,"",SUM(COUNTIFS([1]!HH902HH[číslo IN],'Stav administrace CLLD v IROP'!A182,[1]!HH902HH[[Kód stavu výzvy ]],{"S8";"S9"})))</f>
        <v>2</v>
      </c>
      <c r="I182" s="57" t="str">
        <f>IF(IF(IFERROR(VLOOKUP(CONCATENATE($A182,"-",I$6,"-1-0"),'[1]KTAdO CRR'!$A$4:$D$1000,4,0),"")="",IFERROR(VLOOKUP(CONCATENATE($A182,"-",I$6),[1]!Data[[#All],[MASkod]:[Stav KL (se zjištěním/ bez zjištění)]],11,0),""),"zahájeno")=0,"",IF(IFERROR(VLOOKUP(CONCATENATE($A182,"-",I$6,"-1-0"),'[1]KTAdO CRR'!$A$4:$D$1000,4,0),"")="",IFERROR(VLOOKUP(CONCATENATE($A182,"-",I$6),[1]!Data[[#All],[MASkod]:[Stav KL (se zjištěním/ bez zjištění)]],11,0),""),"zahájeno"))</f>
        <v/>
      </c>
      <c r="J182" s="58" t="str">
        <f>IF(I182="zahájeno",IFERROR(VLOOKUP(CONCATENATE($A182,"-",I$6,"-1-0"),'[1]KTAdO CRR'!$A$4:$D$1000,4,0),""),IF(I182="","",IFERROR(VLOOKUP(CONCATENATE($A182,"-",I$6),[1]!Data[[#All],[MASkod]:[Stav KL (se zjištěním/ bez zjištění)]],4,0),"")))</f>
        <v/>
      </c>
      <c r="K182" s="66" t="str">
        <f>IF(I182="","",IF(IFERROR(VLOOKUP(CONCATENATE($A182,"-",I$6),[1]!Data[[#All],[MASkod]:[JMPRO]],26,0),"")=0,"ANO",IFERROR(UPPER(LEFT(VLOOKUP(CONCATENATE($A182,"-",I$6),[1]!Data[[#All],[MASkod]:[JMPRO]],26,0),3)),"")))</f>
        <v/>
      </c>
      <c r="L182" s="57" t="str">
        <f>IF(IF(IFERROR(VLOOKUP(CONCATENATE($A182,"-",L$6,"-1-0"),'[1]KTAdO CRR'!$A$4:$D$1000,4,0),"")="",IFERROR(VLOOKUP(CONCATENATE($A182,"-",L$6),[1]!Data[[#All],[MASkod]:[Stav KL (se zjištěním/ bez zjištění)]],11,0),""),"zahájeno")=0,"zahájheno",IF(IFERROR(VLOOKUP(CONCATENATE($A182,"-",L$6,"-1-0"),'[1]KTAdO CRR'!$A$4:$D$1000,4,0),"")="",IFERROR(VLOOKUP(CONCATENATE($A182,"-",L$6),[1]!Data[[#All],[MASkod]:[Stav KL (se zjištěním/ bez zjištění)]],11,0),""),"zahájeno"))</f>
        <v/>
      </c>
      <c r="M182" s="58" t="str">
        <f>IF(L182="zahájeno",IFERROR(VLOOKUP(CONCATENATE($A182,"-",L$6,"-1-0"),'[1]KTAdO CRR'!$A$4:$D$1000,4,0),""),IF(L182="","",IFERROR(VLOOKUP(CONCATENATE($A182,"-",L$6),[1]!Data[[#All],[MASkod]:[Stav KL (se zjištěním/ bez zjištění)]],4,0),"")))</f>
        <v/>
      </c>
      <c r="N182" s="66" t="str">
        <f>IF(L182="","",IF(IFERROR(VLOOKUP(CONCATENATE($A182,"-",L$6),[1]!Data[[#All],[MASkod]:[JMPRO]],26,0),"")=0,"ANO",IFERROR(UPPER(LEFT(VLOOKUP(CONCATENATE($A182,"-",L$6),[1]!Data[[#All],[MASkod]:[JMPRO]],26,0),3)),"")))</f>
        <v/>
      </c>
      <c r="O182" s="67" t="str">
        <f>IF(AND(I182="zásadní zjištění",K182="NE"),COUNTIFS('[1]AdO CRR'!D:D,'Stav administrace CLLD v IROP'!A182,'[1]AdO CRR'!A:A,'Stav administrace CLLD v IROP'!J182),IF(AND(L182="zásadní zjištění",N182="NE"),COUNTIFS('[1]AdO CRR'!D:D,'Stav administrace CLLD v IROP'!A182,'[1]AdO CRR'!A:A,'Stav administrace CLLD v IROP'!M182),""))</f>
        <v/>
      </c>
      <c r="P182" s="67" t="str">
        <f>IF(AND(I182="zásadní zjištění",K182="NE"),COUNTIFS('[1]AdO CRR'!D:D,'Stav administrace CLLD v IROP'!A182,'[1]AdO CRR'!A:A,'Stav administrace CLLD v IROP'!J182,'[1]AdO CRR'!Q:Q,"ANO"),IF(AND(L182="zásadní zjištění",N182="NE"),COUNTIFS('[1]AdO CRR'!D:D,'Stav administrace CLLD v IROP'!A182,'[1]AdO CRR'!A:A,'Stav administrace CLLD v IROP'!M182,'[1]AdO CRR'!Q:Q,"ANO"),""))</f>
        <v/>
      </c>
      <c r="Q182" s="71" t="str">
        <f>IF(COUNTIFS('[1]AdO CRR'!D:D,'Stav administrace CLLD v IROP'!A182)=0,"",COUNTIFS('[1]AdO CRR'!D:D,'Stav administrace CLLD v IROP'!A182))</f>
        <v/>
      </c>
      <c r="R182" s="71" t="str">
        <f>IF(COUNTIFS('[1]AdO CRR'!D:D,'Stav administrace CLLD v IROP'!A182,'[1]AdO CRR'!Q:Q,"ANO")=0,"",COUNTIFS('[1]AdO CRR'!D:D,'Stav administrace CLLD v IROP'!A182,'[1]AdO CRR'!Q:Q,"ANO"))</f>
        <v/>
      </c>
      <c r="S182" s="65" t="str">
        <f>IF(IFERROR(GETPIVOTDATA("Registrační číslo projektu",[1]KHspoj909s!$A$3,"strategie MAS",A182,"Kód a název stavu2","PP30+")+GETPIVOTDATA("Registrační číslo projektu",[1]KHspoj909s!$A$3,"strategie MAS",A182,"Kód a název stavu2","PP27+")+GETPIVOTDATA("Registrační číslo projektu",[1]KHspoj909s!$A$3,"strategie MAS",A182,"Kód a název stavu2","PP41+"),"")=0,"",IFERROR(GETPIVOTDATA("Registrační číslo projektu",[1]KHspoj909s!$A$3,"strategie MAS",A182,"Kód a název stavu2","PP30+")+GETPIVOTDATA("Registrační číslo projektu",[1]KHspoj909s!$A$3,"strategie MAS",A182,"Kód a název stavu2","PP27+")+GETPIVOTDATA("Registrační číslo projektu",[1]KHspoj909s!$A$3,"strategie MAS",A182,"Kód a název stavu2","PP41+"),""))</f>
        <v/>
      </c>
      <c r="T182" s="65" t="str">
        <f>IF(IFERROR(GETPIVOTDATA("Registrační číslo projektu",[1]KHspoj909s!$A$3,"strategie MAS",A182,"Kód a název stavu2","PP30+")+GETPIVOTDATA("Registrační číslo projektu",[1]KHspoj909s!$A$3,"strategie MAS",A182,"Kód a název stavu2","PP41+"),"")=0,"",IFERROR(GETPIVOTDATA("Registrační číslo projektu",[1]KHspoj909s!$A$3,"strategie MAS",A182,"Kód a název stavu2","PP30+")+GETPIVOTDATA("Registrační číslo projektu",[1]KHspoj909s!$A$3,"strategie MAS",A182,"Kód a název stavu2","PP41+"),""))</f>
        <v/>
      </c>
      <c r="U182" s="65" t="str">
        <f>IF(IFERROR(GETPIVOTDATA("Registrační číslo projektu",[1]KHspoj909s!$A$3,"strategie MAS",A182,"Kód a název stavu2","PP41+"),"")=0,"",IFERROR(GETPIVOTDATA("Registrační číslo projektu",[1]KHspoj909s!$A$3,"strategie MAS",A182,"Kód a název stavu2","PP41+"),""))</f>
        <v/>
      </c>
      <c r="V182" s="68">
        <f>IFERROR(VLOOKUP(A182,[1]M975!$A$5:$B$184,2,0),0)/1000</f>
        <v>0</v>
      </c>
    </row>
    <row r="183" spans="1:22" x14ac:dyDescent="0.25">
      <c r="A183" s="61" t="s">
        <v>400</v>
      </c>
      <c r="B183" s="69" t="s">
        <v>401</v>
      </c>
      <c r="C183" s="63" t="s">
        <v>63</v>
      </c>
      <c r="D183" s="64" t="s">
        <v>35</v>
      </c>
      <c r="E183" s="64" t="s">
        <v>35</v>
      </c>
      <c r="F183" s="73" t="s">
        <v>35</v>
      </c>
      <c r="G183" s="65">
        <f>IF(SUM(COUNTIFS([1]!HH902HH[číslo IN],'Stav administrace CLLD v IROP'!A183,[1]!HH902HH[[Kód stavu výzvy ]],{"S42";"S5";"S6";"S7";"S8";"S9"}))=0,"",SUM(COUNTIFS([1]!HH902HH[číslo IN],'Stav administrace CLLD v IROP'!A183,[1]!HH902HH[[Kód stavu výzvy ]],{"S42";"S5";"S6";"S7";"S8";"S9"})))</f>
        <v>3</v>
      </c>
      <c r="H183" s="65">
        <f>IF(SUM(COUNTIFS([1]!HH902HH[číslo IN],'Stav administrace CLLD v IROP'!A183,[1]!HH902HH[[Kód stavu výzvy ]],{"S8";"S9"}))=0,"",SUM(COUNTIFS([1]!HH902HH[číslo IN],'Stav administrace CLLD v IROP'!A183,[1]!HH902HH[[Kód stavu výzvy ]],{"S8";"S9"})))</f>
        <v>3</v>
      </c>
      <c r="I183" s="57" t="str">
        <f>IF(IF(IFERROR(VLOOKUP(CONCATENATE($A183,"-",I$6,"-1-0"),'[1]KTAdO CRR'!$A$4:$D$1000,4,0),"")="",IFERROR(VLOOKUP(CONCATENATE($A183,"-",I$6),[1]!Data[[#All],[MASkod]:[Stav KL (se zjištěním/ bez zjištění)]],11,0),""),"zahájeno")=0,"",IF(IFERROR(VLOOKUP(CONCATENATE($A183,"-",I$6,"-1-0"),'[1]KTAdO CRR'!$A$4:$D$1000,4,0),"")="",IFERROR(VLOOKUP(CONCATENATE($A183,"-",I$6),[1]!Data[[#All],[MASkod]:[Stav KL (se zjištěním/ bez zjištění)]],11,0),""),"zahájeno"))</f>
        <v>se zjištěním</v>
      </c>
      <c r="J183" s="58">
        <f>IF(I183="zahájeno",IFERROR(VLOOKUP(CONCATENATE($A183,"-",I$6,"-1-0"),'[1]KTAdO CRR'!$A$4:$D$1000,4,0),""),IF(I183="","",IFERROR(VLOOKUP(CONCATENATE($A183,"-",I$6),[1]!Data[[#All],[MASkod]:[Stav KL (se zjištěním/ bez zjištění)]],4,0),"")))</f>
        <v>1</v>
      </c>
      <c r="K183" s="66" t="str">
        <f>IF(I183="","",IF(IFERROR(VLOOKUP(CONCATENATE($A183,"-",I$6),[1]!Data[[#All],[MASkod]:[JMPRO]],26,0),"")=0,"ANO",IFERROR(UPPER(LEFT(VLOOKUP(CONCATENATE($A183,"-",I$6),[1]!Data[[#All],[MASkod]:[JMPRO]],26,0),3)),"")))</f>
        <v>ANO</v>
      </c>
      <c r="L183" s="57" t="str">
        <f>IF(IF(IFERROR(VLOOKUP(CONCATENATE($A183,"-",L$6,"-1-0"),'[1]KTAdO CRR'!$A$4:$D$1000,4,0),"")="",IFERROR(VLOOKUP(CONCATENATE($A183,"-",L$6),[1]!Data[[#All],[MASkod]:[Stav KL (se zjištěním/ bez zjištění)]],11,0),""),"zahájeno")=0,"zahájheno",IF(IFERROR(VLOOKUP(CONCATENATE($A183,"-",L$6,"-1-0"),'[1]KTAdO CRR'!$A$4:$D$1000,4,0),"")="",IFERROR(VLOOKUP(CONCATENATE($A183,"-",L$6),[1]!Data[[#All],[MASkod]:[Stav KL (se zjištěním/ bez zjištění)]],11,0),""),"zahájeno"))</f>
        <v/>
      </c>
      <c r="M183" s="58" t="str">
        <f>IF(L183="zahájeno",IFERROR(VLOOKUP(CONCATENATE($A183,"-",L$6,"-1-0"),'[1]KTAdO CRR'!$A$4:$D$1000,4,0),""),IF(L183="","",IFERROR(VLOOKUP(CONCATENATE($A183,"-",L$6),[1]!Data[[#All],[MASkod]:[Stav KL (se zjištěním/ bez zjištění)]],4,0),"")))</f>
        <v/>
      </c>
      <c r="N183" s="66" t="str">
        <f>IF(L183="","",IF(IFERROR(VLOOKUP(CONCATENATE($A183,"-",L$6),[1]!Data[[#All],[MASkod]:[JMPRO]],26,0),"")=0,"ANO",IFERROR(UPPER(LEFT(VLOOKUP(CONCATENATE($A183,"-",L$6),[1]!Data[[#All],[MASkod]:[JMPRO]],26,0),3)),"")))</f>
        <v/>
      </c>
      <c r="O183" s="67" t="str">
        <f>IF(AND(I183="zásadní zjištění",K183="NE"),COUNTIFS('[1]AdO CRR'!D:D,'Stav administrace CLLD v IROP'!A183,'[1]AdO CRR'!A:A,'Stav administrace CLLD v IROP'!J183),IF(AND(L183="zásadní zjištění",N183="NE"),COUNTIFS('[1]AdO CRR'!D:D,'Stav administrace CLLD v IROP'!A183,'[1]AdO CRR'!A:A,'Stav administrace CLLD v IROP'!M183),""))</f>
        <v/>
      </c>
      <c r="P183" s="67" t="str">
        <f>IF(AND(I183="zásadní zjištění",K183="NE"),COUNTIFS('[1]AdO CRR'!D:D,'Stav administrace CLLD v IROP'!A183,'[1]AdO CRR'!A:A,'Stav administrace CLLD v IROP'!J183,'[1]AdO CRR'!Q:Q,"ANO"),IF(AND(L183="zásadní zjištění",N183="NE"),COUNTIFS('[1]AdO CRR'!D:D,'Stav administrace CLLD v IROP'!A183,'[1]AdO CRR'!A:A,'Stav administrace CLLD v IROP'!M183,'[1]AdO CRR'!Q:Q,"ANO"),""))</f>
        <v/>
      </c>
      <c r="Q183" s="71">
        <f>IF(COUNTIFS('[1]AdO CRR'!D:D,'Stav administrace CLLD v IROP'!A183)=0,"",COUNTIFS('[1]AdO CRR'!D:D,'Stav administrace CLLD v IROP'!A183))</f>
        <v>7</v>
      </c>
      <c r="R183" s="71">
        <f>IF(COUNTIFS('[1]AdO CRR'!D:D,'Stav administrace CLLD v IROP'!A183,'[1]AdO CRR'!Q:Q,"ANO")=0,"",COUNTIFS('[1]AdO CRR'!D:D,'Stav administrace CLLD v IROP'!A183,'[1]AdO CRR'!Q:Q,"ANO"))</f>
        <v>7</v>
      </c>
      <c r="S183" s="65">
        <f>IF(IFERROR(GETPIVOTDATA("Registrační číslo projektu",[1]KHspoj909s!$A$3,"strategie MAS",A183,"Kód a název stavu2","PP30+")+GETPIVOTDATA("Registrační číslo projektu",[1]KHspoj909s!$A$3,"strategie MAS",A183,"Kód a název stavu2","PP27+")+GETPIVOTDATA("Registrační číslo projektu",[1]KHspoj909s!$A$3,"strategie MAS",A183,"Kód a název stavu2","PP41+"),"")=0,"",IFERROR(GETPIVOTDATA("Registrační číslo projektu",[1]KHspoj909s!$A$3,"strategie MAS",A183,"Kód a název stavu2","PP30+")+GETPIVOTDATA("Registrační číslo projektu",[1]KHspoj909s!$A$3,"strategie MAS",A183,"Kód a název stavu2","PP27+")+GETPIVOTDATA("Registrační číslo projektu",[1]KHspoj909s!$A$3,"strategie MAS",A183,"Kód a název stavu2","PP41+"),""))</f>
        <v>6</v>
      </c>
      <c r="T183" s="65">
        <f>IF(IFERROR(GETPIVOTDATA("Registrační číslo projektu",[1]KHspoj909s!$A$3,"strategie MAS",A183,"Kód a název stavu2","PP30+")+GETPIVOTDATA("Registrační číslo projektu",[1]KHspoj909s!$A$3,"strategie MAS",A183,"Kód a název stavu2","PP41+"),"")=0,"",IFERROR(GETPIVOTDATA("Registrační číslo projektu",[1]KHspoj909s!$A$3,"strategie MAS",A183,"Kód a název stavu2","PP30+")+GETPIVOTDATA("Registrační číslo projektu",[1]KHspoj909s!$A$3,"strategie MAS",A183,"Kód a název stavu2","PP41+"),""))</f>
        <v>6</v>
      </c>
      <c r="U183" s="65" t="str">
        <f>IF(IFERROR(GETPIVOTDATA("Registrační číslo projektu",[1]KHspoj909s!$A$3,"strategie MAS",A183,"Kód a název stavu2","PP41+"),"")=0,"",IFERROR(GETPIVOTDATA("Registrační číslo projektu",[1]KHspoj909s!$A$3,"strategie MAS",A183,"Kód a název stavu2","PP41+"),""))</f>
        <v/>
      </c>
      <c r="V183" s="68">
        <f>IFERROR(VLOOKUP(A183,[1]M975!$A$5:$B$184,2,0),0)/1000</f>
        <v>0</v>
      </c>
    </row>
    <row r="184" spans="1:22" ht="15.75" thickBot="1" x14ac:dyDescent="0.3">
      <c r="A184" s="78" t="s">
        <v>402</v>
      </c>
      <c r="B184" s="79" t="s">
        <v>403</v>
      </c>
      <c r="C184" s="80" t="s">
        <v>93</v>
      </c>
      <c r="D184" s="81" t="s">
        <v>35</v>
      </c>
      <c r="E184" s="82" t="s">
        <v>35</v>
      </c>
      <c r="F184" s="83" t="s">
        <v>35</v>
      </c>
      <c r="G184" s="84">
        <f>IF(SUM(COUNTIFS([1]!HH902HH[číslo IN],'Stav administrace CLLD v IROP'!A184,[1]!HH902HH[[Kód stavu výzvy ]],{"S42";"S5";"S6";"S7";"S8";"S9"}))=0,"",SUM(COUNTIFS([1]!HH902HH[číslo IN],'Stav administrace CLLD v IROP'!A184,[1]!HH902HH[[Kód stavu výzvy ]],{"S42";"S5";"S6";"S7";"S8";"S9"})))</f>
        <v>4</v>
      </c>
      <c r="H184" s="84">
        <f>IF(SUM(COUNTIFS([1]!HH902HH[číslo IN],'Stav administrace CLLD v IROP'!A184,[1]!HH902HH[[Kód stavu výzvy ]],{"S8";"S9"}))=0,"",SUM(COUNTIFS([1]!HH902HH[číslo IN],'Stav administrace CLLD v IROP'!A184,[1]!HH902HH[[Kód stavu výzvy ]],{"S8";"S9"})))</f>
        <v>4</v>
      </c>
      <c r="I184" s="85" t="str">
        <f>IF(IF(IFERROR(VLOOKUP(CONCATENATE($A184,"-",I$6,"-1-0"),'[1]KTAdO CRR'!$A$4:$D$1000,4,0),"")="",IFERROR(VLOOKUP(CONCATENATE($A184,"-",I$6),[1]!Data[[#All],[MASkod]:[Stav KL (se zjištěním/ bez zjištění)]],11,0),""),"zahájeno")=0,"",IF(IFERROR(VLOOKUP(CONCATENATE($A184,"-",I$6,"-1-0"),'[1]KTAdO CRR'!$A$4:$D$1000,4,0),"")="",IFERROR(VLOOKUP(CONCATENATE($A184,"-",I$6),[1]!Data[[#All],[MASkod]:[Stav KL (se zjištěním/ bez zjištění)]],11,0),""),"zahájeno"))</f>
        <v>zásadní zjištění</v>
      </c>
      <c r="J184" s="86">
        <f>IF(I184="zahájeno",IFERROR(VLOOKUP(CONCATENATE($A184,"-",I$6,"-1-0"),'[1]KTAdO CRR'!$A$4:$D$1000,4,0),""),IF(I184="","",IFERROR(VLOOKUP(CONCATENATE($A184,"-",I$6),[1]!Data[[#All],[MASkod]:[Stav KL (se zjištěním/ bez zjištění)]],4,0),"")))</f>
        <v>1</v>
      </c>
      <c r="K184" s="87" t="str">
        <f>IF(I184="","",IF(IFERROR(VLOOKUP(CONCATENATE($A184,"-",I$6),[1]!Data[[#All],[MASkod]:[JMPRO]],26,0),"")=0,"ANO",IFERROR(UPPER(LEFT(VLOOKUP(CONCATENATE($A184,"-",I$6),[1]!Data[[#All],[MASkod]:[JMPRO]],26,0),3)),"")))</f>
        <v>ANO</v>
      </c>
      <c r="L184" s="57" t="str">
        <f>IF(IF(IFERROR(VLOOKUP(CONCATENATE($A184,"-",L$6,"-1-0"),'[1]KTAdO CRR'!$A$4:$D$1000,4,0),"")="",IFERROR(VLOOKUP(CONCATENATE($A184,"-",L$6),[1]!Data[[#All],[MASkod]:[Stav KL (se zjištěním/ bez zjištění)]],11,0),""),"zahájeno")=0,"zahájheno",IF(IFERROR(VLOOKUP(CONCATENATE($A184,"-",L$6,"-1-0"),'[1]KTAdO CRR'!$A$4:$D$1000,4,0),"")="",IFERROR(VLOOKUP(CONCATENATE($A184,"-",L$6),[1]!Data[[#All],[MASkod]:[Stav KL (se zjištěním/ bez zjištění)]],11,0),""),"zahájeno"))</f>
        <v/>
      </c>
      <c r="M184" s="58" t="str">
        <f>IF(L184="zahájeno",IFERROR(VLOOKUP(CONCATENATE($A184,"-",L$6,"-1-0"),'[1]KTAdO CRR'!$A$4:$D$1000,4,0),""),IF(L184="","",IFERROR(VLOOKUP(CONCATENATE($A184,"-",L$6),[1]!Data[[#All],[MASkod]:[Stav KL (se zjištěním/ bez zjištění)]],4,0),"")))</f>
        <v/>
      </c>
      <c r="N184" s="66" t="str">
        <f>IF(L184="","",IF(IFERROR(VLOOKUP(CONCATENATE($A184,"-",L$6),[1]!Data[[#All],[MASkod]:[JMPRO]],26,0),"")=0,"ANO",IFERROR(UPPER(LEFT(VLOOKUP(CONCATENATE($A184,"-",L$6),[1]!Data[[#All],[MASkod]:[JMPRO]],26,0),3)),"")))</f>
        <v/>
      </c>
      <c r="O184" s="88" t="str">
        <f>IF(AND(I184="zásadní zjištění",K184="NE"),COUNTIFS('[1]AdO CRR'!D:D,'Stav administrace CLLD v IROP'!A184,'[1]AdO CRR'!A:A,'Stav administrace CLLD v IROP'!J184),IF(AND(L184="zásadní zjištění",N184="NE"),COUNTIFS('[1]AdO CRR'!D:D,'Stav administrace CLLD v IROP'!A184,'[1]AdO CRR'!A:A,'Stav administrace CLLD v IROP'!M184),""))</f>
        <v/>
      </c>
      <c r="P184" s="88" t="str">
        <f>IF(AND(I184="zásadní zjištění",K184="NE"),COUNTIFS('[1]AdO CRR'!D:D,'Stav administrace CLLD v IROP'!A184,'[1]AdO CRR'!A:A,'Stav administrace CLLD v IROP'!J184,'[1]AdO CRR'!Q:Q,"ANO"),IF(AND(L184="zásadní zjištění",N184="NE"),COUNTIFS('[1]AdO CRR'!D:D,'Stav administrace CLLD v IROP'!A184,'[1]AdO CRR'!A:A,'Stav administrace CLLD v IROP'!M184,'[1]AdO CRR'!Q:Q,"ANO"),""))</f>
        <v/>
      </c>
      <c r="Q184" s="89">
        <f>IF(COUNTIFS('[1]AdO CRR'!D:D,'Stav administrace CLLD v IROP'!A184)=0,"",COUNTIFS('[1]AdO CRR'!D:D,'Stav administrace CLLD v IROP'!A184))</f>
        <v>3</v>
      </c>
      <c r="R184" s="89">
        <f>IF(COUNTIFS('[1]AdO CRR'!D:D,'Stav administrace CLLD v IROP'!A184,'[1]AdO CRR'!Q:Q,"ANO")=0,"",COUNTIFS('[1]AdO CRR'!D:D,'Stav administrace CLLD v IROP'!A184,'[1]AdO CRR'!Q:Q,"ANO"))</f>
        <v>3</v>
      </c>
      <c r="S184" s="84">
        <f>IF(IFERROR(GETPIVOTDATA("Registrační číslo projektu",[1]KHspoj909s!$A$3,"strategie MAS",A184,"Kód a název stavu2","PP30+")+GETPIVOTDATA("Registrační číslo projektu",[1]KHspoj909s!$A$3,"strategie MAS",A184,"Kód a název stavu2","PP27+")+GETPIVOTDATA("Registrační číslo projektu",[1]KHspoj909s!$A$3,"strategie MAS",A184,"Kód a název stavu2","PP41+"),"")=0,"",IFERROR(GETPIVOTDATA("Registrační číslo projektu",[1]KHspoj909s!$A$3,"strategie MAS",A184,"Kód a název stavu2","PP30+")+GETPIVOTDATA("Registrační číslo projektu",[1]KHspoj909s!$A$3,"strategie MAS",A184,"Kód a název stavu2","PP27+")+GETPIVOTDATA("Registrační číslo projektu",[1]KHspoj909s!$A$3,"strategie MAS",A184,"Kód a název stavu2","PP41+"),""))</f>
        <v>3</v>
      </c>
      <c r="T184" s="84">
        <f>IF(IFERROR(GETPIVOTDATA("Registrační číslo projektu",[1]KHspoj909s!$A$3,"strategie MAS",A184,"Kód a název stavu2","PP30+")+GETPIVOTDATA("Registrační číslo projektu",[1]KHspoj909s!$A$3,"strategie MAS",A184,"Kód a název stavu2","PP41+"),"")=0,"",IFERROR(GETPIVOTDATA("Registrační číslo projektu",[1]KHspoj909s!$A$3,"strategie MAS",A184,"Kód a název stavu2","PP30+")+GETPIVOTDATA("Registrační číslo projektu",[1]KHspoj909s!$A$3,"strategie MAS",A184,"Kód a název stavu2","PP41+"),""))</f>
        <v>3</v>
      </c>
      <c r="U184" s="84">
        <f>IF(IFERROR(GETPIVOTDATA("Registrační číslo projektu",[1]KHspoj909s!$A$3,"strategie MAS",A184,"Kód a název stavu2","PP41+"),"")=0,"",IFERROR(GETPIVOTDATA("Registrační číslo projektu",[1]KHspoj909s!$A$3,"strategie MAS",A184,"Kód a název stavu2","PP41+"),""))</f>
        <v>1</v>
      </c>
      <c r="V184" s="90">
        <f>IFERROR(VLOOKUP(A184,[1]M975!$A$5:$B$184,2,0),0)/1000</f>
        <v>2850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91" t="s">
        <v>404</v>
      </c>
      <c r="B186" s="92"/>
      <c r="C186" s="92"/>
      <c r="D186" s="93" t="s">
        <v>405</v>
      </c>
      <c r="E186" s="93" t="str">
        <f>CONCATENATE(COUNTIF(D6:D183,"ANO")," (",ROUND(COUNTIF(D6:D183,"ANO")/COUNTA(D6:D183)*100,2)," %)")</f>
        <v>177 (99,44 %)</v>
      </c>
      <c r="F186" s="93" t="str">
        <f>CONCATENATE(COUNTIF(F7:F184,"ANO")," (",ROUND(COUNTIF(F7:F184,"ANO")/COUNTA(F7:F184)*100,2)," %)")</f>
        <v>177 (99,44 %)</v>
      </c>
      <c r="G186" s="94">
        <f>SUM(G7:G183)</f>
        <v>1151</v>
      </c>
      <c r="H186" s="94">
        <f>SUM(H7:H184)</f>
        <v>1037</v>
      </c>
      <c r="I186" s="95">
        <f>178-COUNTIFS(I7:I184,"")</f>
        <v>134</v>
      </c>
      <c r="J186" s="93" t="s">
        <v>406</v>
      </c>
      <c r="K186" s="93" t="s">
        <v>406</v>
      </c>
      <c r="L186" s="95">
        <f>178-COUNTIFS(L7:L184,"")</f>
        <v>9</v>
      </c>
      <c r="M186" s="96" t="s">
        <v>406</v>
      </c>
      <c r="N186" s="96" t="s">
        <v>406</v>
      </c>
      <c r="O186" s="95">
        <f>SUM(O7:O184)</f>
        <v>2</v>
      </c>
      <c r="P186" s="95">
        <f t="shared" ref="P186:V186" si="0">SUM(P7:P184)</f>
        <v>0</v>
      </c>
      <c r="Q186" s="95">
        <f t="shared" si="0"/>
        <v>1840</v>
      </c>
      <c r="R186" s="95">
        <f t="shared" si="0"/>
        <v>1400</v>
      </c>
      <c r="S186" s="95">
        <f t="shared" si="0"/>
        <v>1277</v>
      </c>
      <c r="T186" s="95">
        <f t="shared" si="0"/>
        <v>1176</v>
      </c>
      <c r="U186" s="95">
        <f t="shared" si="0"/>
        <v>467</v>
      </c>
      <c r="V186" s="95">
        <f t="shared" si="0"/>
        <v>888202.09770999965</v>
      </c>
    </row>
    <row r="190" spans="1:22" x14ac:dyDescent="0.25">
      <c r="B190" s="97"/>
    </row>
    <row r="194" spans="8:8" x14ac:dyDescent="0.25">
      <c r="H194" s="98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2019-06-26T08:07:07Z</dcterms:created>
  <dcterms:modified xsi:type="dcterms:W3CDTF">2019-06-26T08:07:27Z</dcterms:modified>
</cp:coreProperties>
</file>