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aha.mmr.cz\dfs\J\SF\IROP2\8 - Integrované nástroje\01 Implementace IN\02 Finanční plán SCLLD\"/>
    </mc:Choice>
  </mc:AlternateContent>
  <xr:revisionPtr revIDLastSave="0" documentId="8_{84692575-C4C8-4301-A2E3-4102FB46A63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Kontrolní tabulka" sheetId="2" r:id="rId1"/>
  </sheets>
  <definedNames>
    <definedName name="_xlnm.Print_Area" localSheetId="0">'Kontrolní tabulka'!$C$1:$AA$48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4" i="2" l="1"/>
  <c r="C53" i="2"/>
  <c r="C52" i="2"/>
  <c r="C51" i="2"/>
  <c r="C50" i="2"/>
  <c r="C49" i="2"/>
  <c r="C48" i="2"/>
  <c r="C43" i="2" l="1"/>
  <c r="O13" i="2" s="1"/>
  <c r="D19" i="2"/>
  <c r="E13" i="2" s="1"/>
  <c r="E16" i="2" l="1"/>
  <c r="F14" i="2"/>
  <c r="H14" i="2" s="1"/>
  <c r="F17" i="2"/>
  <c r="H17" i="2" s="1"/>
  <c r="E15" i="2"/>
  <c r="F15" i="2"/>
  <c r="H15" i="2" s="1"/>
  <c r="F18" i="2"/>
  <c r="H18" i="2" s="1"/>
  <c r="E18" i="2"/>
  <c r="E14" i="2"/>
  <c r="F13" i="2"/>
  <c r="H13" i="2" s="1"/>
  <c r="E17" i="2"/>
  <c r="E19" i="2"/>
  <c r="F16" i="2"/>
  <c r="H16" i="2" s="1"/>
  <c r="N19" i="2"/>
  <c r="N17" i="2"/>
  <c r="N18" i="2"/>
  <c r="N16" i="2"/>
  <c r="N15" i="2"/>
  <c r="N14" i="2"/>
  <c r="N13" i="2"/>
  <c r="P13" i="2" s="1"/>
  <c r="A49" i="2" l="1"/>
  <c r="G43" i="2" l="1"/>
  <c r="O17" i="2" l="1"/>
  <c r="P17" i="2" s="1"/>
  <c r="B54" i="2"/>
  <c r="B53" i="2"/>
  <c r="B52" i="2"/>
  <c r="B51" i="2"/>
  <c r="B50" i="2"/>
  <c r="B49" i="2"/>
  <c r="B48" i="2"/>
  <c r="A54" i="2"/>
  <c r="A53" i="2"/>
  <c r="A52" i="2"/>
  <c r="A51" i="2"/>
  <c r="A50" i="2"/>
  <c r="A48" i="2"/>
  <c r="F30" i="2" l="1"/>
  <c r="G30" i="2" s="1"/>
  <c r="C55" i="2" l="1"/>
  <c r="O19" i="2" l="1"/>
  <c r="P19" i="2" s="1"/>
  <c r="H43" i="2"/>
  <c r="F43" i="2"/>
  <c r="E43" i="2"/>
  <c r="O18" i="2" l="1"/>
  <c r="P18" i="2" s="1"/>
  <c r="O16" i="2"/>
  <c r="P16" i="2" s="1"/>
  <c r="O15" i="2"/>
  <c r="P15" i="2" s="1"/>
  <c r="V49" i="2"/>
  <c r="W49" i="2" s="1"/>
  <c r="S49" i="2"/>
  <c r="T49" i="2" s="1"/>
  <c r="V51" i="2"/>
  <c r="W51" i="2" s="1"/>
  <c r="V50" i="2"/>
  <c r="W50" i="2" s="1"/>
  <c r="S51" i="2"/>
  <c r="T51" i="2" s="1"/>
  <c r="V52" i="2"/>
  <c r="W52" i="2" s="1"/>
  <c r="S52" i="2"/>
  <c r="T52" i="2" s="1"/>
  <c r="S54" i="2"/>
  <c r="T54" i="2" s="1"/>
  <c r="V54" i="2"/>
  <c r="W54" i="2" s="1"/>
  <c r="S53" i="2"/>
  <c r="T53" i="2" s="1"/>
  <c r="V53" i="2"/>
  <c r="W53" i="2" s="1"/>
  <c r="D43" i="2" l="1"/>
  <c r="O14" i="2" l="1"/>
  <c r="P14" i="2" s="1"/>
  <c r="S50" i="2"/>
  <c r="T5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Bílý Pavel</author>
    <author>Sedláčková Martina</author>
  </authors>
  <commentList>
    <comment ref="D19" authorId="0" shapeId="0" xr:uid="{00000000-0006-0000-0000-000001000000}">
      <text>
        <r>
          <rPr>
            <b/>
            <sz val="9"/>
            <color indexed="39"/>
            <rFont val="Tahoma"/>
            <family val="2"/>
            <charset val="238"/>
          </rPr>
          <t xml:space="preserve">Hodnota musí být totožná s buňkou C55.
</t>
        </r>
      </text>
    </comment>
    <comment ref="C55" authorId="1" shapeId="0" xr:uid="{00000000-0006-0000-0000-000002000000}">
      <text>
        <r>
          <rPr>
            <b/>
            <sz val="9"/>
            <color indexed="39"/>
            <rFont val="Tahoma"/>
            <family val="2"/>
            <charset val="238"/>
          </rPr>
          <t>Hodnota musí být totožná s buňkou D19.</t>
        </r>
      </text>
    </comment>
  </commentList>
</comments>
</file>

<file path=xl/sharedStrings.xml><?xml version="1.0" encoding="utf-8"?>
<sst xmlns="http://schemas.openxmlformats.org/spreadsheetml/2006/main" count="73" uniqueCount="47">
  <si>
    <t>Rok</t>
  </si>
  <si>
    <t>x</t>
  </si>
  <si>
    <t xml:space="preserve">Splnění kontrolní hranice </t>
  </si>
  <si>
    <t xml:space="preserve">Rok </t>
  </si>
  <si>
    <t xml:space="preserve">Tabulka e) "Financování podle jednotlivých SC a opatření v letech" </t>
  </si>
  <si>
    <t>Tabulka F</t>
  </si>
  <si>
    <t>Tabulka E</t>
  </si>
  <si>
    <t xml:space="preserve">*Světle zelená pole jsou určená k vyplnění. </t>
  </si>
  <si>
    <t>CELKEM</t>
  </si>
  <si>
    <t>Strategie CLLD</t>
  </si>
  <si>
    <t xml:space="preserve">Finanční tabulky zpracujte v jednotkách Kč (nikoliv tis. Kč)! </t>
  </si>
  <si>
    <t xml:space="preserve">Porovnání hodnot </t>
  </si>
  <si>
    <t>Údaje musí být uvedené v jednotkách Kč!</t>
  </si>
  <si>
    <t xml:space="preserve"> </t>
  </si>
  <si>
    <t>Vyplňte odpovídající pole a neměňte přednastavené vzorce.</t>
  </si>
  <si>
    <t>* Bílá pole nejsou určená k vyplnění! (mají přednastavené vzorce)</t>
  </si>
  <si>
    <t>Celkem v Kč</t>
  </si>
  <si>
    <t>XXX</t>
  </si>
  <si>
    <t>Zajistěte řádné zaokrouhlování na dvě desetinná místa a výsledná čísla zadávejte do tabulky ručně (nepoužívejte vzorce).</t>
  </si>
  <si>
    <t>Zajistěte řádné matematické zaokrouhlování na dvě desetinná místa a výsledná čísla zadávejte do tabulky ručně (nepoužívejte vzorce).</t>
  </si>
  <si>
    <t>AUTOMATICKÁ SROVNÁVACÍ TABULKA - Příspěvek EU</t>
  </si>
  <si>
    <t>Porovnání   tabulek</t>
  </si>
  <si>
    <r>
      <t>Registrační číslo strategie CLLD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(např. CLLD_10_00_777)</t>
    </r>
    <r>
      <rPr>
        <b/>
        <sz val="10"/>
        <rFont val="Calibri"/>
        <family val="2"/>
        <charset val="238"/>
        <scheme val="minor"/>
      </rPr>
      <t>:</t>
    </r>
  </si>
  <si>
    <r>
      <rPr>
        <b/>
        <sz val="11"/>
        <rFont val="Calibri"/>
        <family val="2"/>
        <charset val="238"/>
        <scheme val="minor"/>
      </rPr>
      <t>T</t>
    </r>
    <r>
      <rPr>
        <b/>
        <u val="double"/>
        <sz val="11"/>
        <rFont val="Calibri"/>
        <family val="2"/>
        <charset val="238"/>
        <scheme val="minor"/>
      </rPr>
      <t xml:space="preserve">abulka F </t>
    </r>
    <r>
      <rPr>
        <b/>
        <u val="double"/>
        <sz val="11"/>
        <color theme="1"/>
        <rFont val="Calibri"/>
        <family val="2"/>
        <charset val="238"/>
        <scheme val="minor"/>
      </rPr>
      <t>- "Financování SCLLD v jednotlivých letech podle specifických cílů operačních programů"</t>
    </r>
  </si>
  <si>
    <t>z CZV</t>
  </si>
  <si>
    <t>z EU</t>
  </si>
  <si>
    <t>na EU - výpočet</t>
  </si>
  <si>
    <t>na CZV - výpočet</t>
  </si>
  <si>
    <t>Kontrolní tabulka finančních plánů pro SCLLD 2021 - 2027 v letech</t>
  </si>
  <si>
    <r>
      <t>Název opatření Strategického rámce SCLLD</t>
    </r>
    <r>
      <rPr>
        <b/>
        <sz val="10"/>
        <rFont val="Calibri"/>
        <family val="2"/>
        <charset val="238"/>
        <scheme val="minor"/>
      </rPr>
      <t xml:space="preserve"> 
</t>
    </r>
    <r>
      <rPr>
        <b/>
        <sz val="10"/>
        <color rgb="FFFF0000"/>
        <rFont val="Calibri"/>
        <family val="2"/>
        <charset val="238"/>
        <scheme val="minor"/>
      </rPr>
      <t>(MAS uvádí v případě, že se liší od názvu opatření PR IROP)</t>
    </r>
  </si>
  <si>
    <t>Tabulka e) - CELKEM (automatická)</t>
  </si>
  <si>
    <t>Datum podání změny v MS2021+:</t>
  </si>
  <si>
    <r>
      <t xml:space="preserve">Číslo a název opatření PR IROP
</t>
    </r>
    <r>
      <rPr>
        <b/>
        <sz val="10"/>
        <color rgb="FFFF0000"/>
        <rFont val="Calibri"/>
        <family val="2"/>
        <charset val="238"/>
        <scheme val="minor"/>
      </rPr>
      <t xml:space="preserve">(Doplňte název opatření PR IROP dle MS2021+: </t>
    </r>
    <r>
      <rPr>
        <b/>
        <i/>
        <sz val="10"/>
        <color rgb="FFFF0000"/>
        <rFont val="Calibri"/>
        <family val="2"/>
        <charset val="238"/>
        <scheme val="minor"/>
      </rPr>
      <t>Finanční plán programového rámce</t>
    </r>
    <r>
      <rPr>
        <b/>
        <sz val="10"/>
        <color rgb="FFFF0000"/>
        <rFont val="Calibri"/>
        <family val="2"/>
        <charset val="238"/>
        <scheme val="minor"/>
      </rPr>
      <t>)</t>
    </r>
  </si>
  <si>
    <t>Níže uvedenou automaticky generovanou tabulku nevyplňujte - slouží Vám ke kontrole!</t>
  </si>
  <si>
    <r>
      <t>Číslo a název opatření PR IROP</t>
    </r>
    <r>
      <rPr>
        <b/>
        <sz val="10"/>
        <color rgb="FFFF0000"/>
        <rFont val="Calibri"/>
        <family val="2"/>
        <charset val="238"/>
        <scheme val="minor"/>
      </rPr>
      <t/>
    </r>
  </si>
  <si>
    <t>Název opatření Strategického rámce SCLLD</t>
  </si>
  <si>
    <t>(Verze: únor 2022)</t>
  </si>
  <si>
    <t>Název MAS:</t>
  </si>
  <si>
    <t>SC 5.1:</t>
  </si>
  <si>
    <t>Podíl příspěvku EU (%)</t>
  </si>
  <si>
    <t>Podíl příspěvku EU kumulativně (%)</t>
  </si>
  <si>
    <t xml:space="preserve">Kontrolní hranice (%) </t>
  </si>
  <si>
    <t>Příspěvek EU v Kč</t>
  </si>
  <si>
    <t>Příspěvek EU</t>
  </si>
  <si>
    <r>
      <t xml:space="preserve">Alokace pro MAS (příspěvek EU) 
v </t>
    </r>
    <r>
      <rPr>
        <b/>
        <sz val="14"/>
        <color rgb="FFFF0000"/>
        <rFont val="Calibri"/>
        <family val="2"/>
        <charset val="238"/>
        <scheme val="minor"/>
      </rPr>
      <t xml:space="preserve">Kč  </t>
    </r>
  </si>
  <si>
    <r>
      <rPr>
        <b/>
        <sz val="11"/>
        <rFont val="Calibri"/>
        <family val="2"/>
        <charset val="238"/>
        <scheme val="minor"/>
      </rPr>
      <t xml:space="preserve">Alokace PR IROP podle tabulky </t>
    </r>
    <r>
      <rPr>
        <b/>
        <i/>
        <sz val="11"/>
        <color rgb="FFFF0000"/>
        <rFont val="Calibri"/>
        <family val="2"/>
        <charset val="238"/>
        <scheme val="minor"/>
      </rPr>
      <t xml:space="preserve">"Bude doplněn název tabulky"   
 </t>
    </r>
    <r>
      <rPr>
        <b/>
        <i/>
        <sz val="14"/>
        <color rgb="FFFF0000"/>
        <rFont val="Calibri"/>
        <family val="2"/>
        <charset val="238"/>
        <scheme val="minor"/>
      </rPr>
      <t>(v EUR)</t>
    </r>
  </si>
  <si>
    <t xml:space="preserve">Kurz CZK/EUR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</si>
</sst>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double"/>
      <sz val="11"/>
      <name val="Calibri"/>
      <family val="2"/>
      <charset val="238"/>
      <scheme val="minor"/>
    </font>
    <font>
      <b/>
      <u val="double"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i/>
      <u val="double"/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b/>
      <i/>
      <u val="double"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9"/>
      <color indexed="39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1"/>
      <color theme="0" tint="-0.49998474074526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4" fontId="2" fillId="5" borderId="21" xfId="0" applyNumberFormat="1" applyFont="1" applyFill="1" applyBorder="1" applyProtection="1">
      <protection locked="0"/>
    </xf>
    <xf numFmtId="4" fontId="2" fillId="5" borderId="9" xfId="0" applyNumberFormat="1" applyFont="1" applyFill="1" applyBorder="1" applyProtection="1">
      <protection locked="0"/>
    </xf>
    <xf numFmtId="4" fontId="2" fillId="5" borderId="15" xfId="0" applyNumberFormat="1" applyFont="1" applyFill="1" applyBorder="1" applyProtection="1">
      <protection locked="0"/>
    </xf>
    <xf numFmtId="2" fontId="2" fillId="0" borderId="3" xfId="0" applyNumberFormat="1" applyFont="1" applyBorder="1" applyProtection="1"/>
    <xf numFmtId="0" fontId="0" fillId="0" borderId="3" xfId="0" applyBorder="1" applyProtection="1"/>
    <xf numFmtId="0" fontId="5" fillId="2" borderId="6" xfId="0" applyFont="1" applyFill="1" applyBorder="1" applyProtection="1"/>
    <xf numFmtId="0" fontId="3" fillId="0" borderId="0" xfId="0" applyFont="1" applyProtection="1"/>
    <xf numFmtId="0" fontId="3" fillId="0" borderId="0" xfId="0" applyFont="1" applyFill="1" applyProtection="1"/>
    <xf numFmtId="0" fontId="5" fillId="4" borderId="0" xfId="0" applyFont="1" applyFill="1" applyProtection="1"/>
    <xf numFmtId="0" fontId="0" fillId="4" borderId="0" xfId="0" applyFill="1" applyProtection="1"/>
    <xf numFmtId="0" fontId="0" fillId="0" borderId="0" xfId="0" applyFill="1" applyProtection="1"/>
    <xf numFmtId="0" fontId="0" fillId="0" borderId="0" xfId="0" applyProtection="1"/>
    <xf numFmtId="0" fontId="15" fillId="0" borderId="0" xfId="0" applyFont="1" applyFill="1" applyProtection="1"/>
    <xf numFmtId="0" fontId="5" fillId="0" borderId="0" xfId="0" applyFont="1" applyFill="1" applyProtection="1"/>
    <xf numFmtId="0" fontId="1" fillId="5" borderId="35" xfId="0" applyFont="1" applyFill="1" applyBorder="1" applyProtection="1"/>
    <xf numFmtId="4" fontId="2" fillId="6" borderId="30" xfId="0" applyNumberFormat="1" applyFont="1" applyFill="1" applyBorder="1" applyProtection="1"/>
    <xf numFmtId="0" fontId="16" fillId="0" borderId="0" xfId="0" applyFont="1" applyProtection="1"/>
    <xf numFmtId="0" fontId="17" fillId="0" borderId="0" xfId="0" applyFont="1" applyProtection="1"/>
    <xf numFmtId="0" fontId="18" fillId="0" borderId="0" xfId="0" applyFont="1" applyProtection="1"/>
    <xf numFmtId="2" fontId="2" fillId="0" borderId="16" xfId="0" applyNumberFormat="1" applyFont="1" applyBorder="1" applyProtection="1"/>
    <xf numFmtId="2" fontId="2" fillId="0" borderId="28" xfId="0" applyNumberFormat="1" applyFont="1" applyBorder="1" applyProtection="1"/>
    <xf numFmtId="3" fontId="0" fillId="0" borderId="32" xfId="0" applyNumberFormat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4" fontId="26" fillId="0" borderId="16" xfId="0" applyNumberFormat="1" applyFont="1" applyBorder="1" applyProtection="1"/>
    <xf numFmtId="4" fontId="26" fillId="0" borderId="13" xfId="0" applyNumberFormat="1" applyFont="1" applyBorder="1" applyProtection="1"/>
    <xf numFmtId="4" fontId="26" fillId="0" borderId="1" xfId="0" applyNumberFormat="1" applyFont="1" applyBorder="1" applyProtection="1"/>
    <xf numFmtId="0" fontId="26" fillId="0" borderId="3" xfId="0" applyFont="1" applyBorder="1" applyAlignment="1" applyProtection="1">
      <alignment horizontal="center"/>
    </xf>
    <xf numFmtId="0" fontId="27" fillId="3" borderId="35" xfId="0" applyFont="1" applyFill="1" applyBorder="1" applyAlignment="1" applyProtection="1">
      <alignment horizontal="center" vertical="center" wrapText="1"/>
    </xf>
    <xf numFmtId="0" fontId="27" fillId="3" borderId="36" xfId="0" applyFont="1" applyFill="1" applyBorder="1" applyAlignment="1" applyProtection="1">
      <alignment horizontal="center" vertical="center" wrapText="1"/>
    </xf>
    <xf numFmtId="0" fontId="27" fillId="3" borderId="37" xfId="0" applyFont="1" applyFill="1" applyBorder="1" applyAlignment="1" applyProtection="1">
      <alignment horizontal="center" vertical="center" wrapText="1"/>
    </xf>
    <xf numFmtId="0" fontId="27" fillId="2" borderId="38" xfId="0" applyFont="1" applyFill="1" applyBorder="1" applyAlignment="1" applyProtection="1">
      <alignment horizontal="center" vertical="center"/>
    </xf>
    <xf numFmtId="0" fontId="27" fillId="2" borderId="39" xfId="0" applyFont="1" applyFill="1" applyBorder="1" applyAlignment="1" applyProtection="1">
      <alignment horizontal="center" vertical="center"/>
    </xf>
    <xf numFmtId="4" fontId="26" fillId="0" borderId="36" xfId="0" applyNumberFormat="1" applyFont="1" applyBorder="1" applyProtection="1"/>
    <xf numFmtId="0" fontId="27" fillId="2" borderId="35" xfId="0" applyFont="1" applyFill="1" applyBorder="1" applyAlignment="1" applyProtection="1">
      <alignment horizontal="center" vertical="center"/>
    </xf>
    <xf numFmtId="0" fontId="26" fillId="0" borderId="37" xfId="0" applyFont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right"/>
    </xf>
    <xf numFmtId="4" fontId="2" fillId="9" borderId="30" xfId="0" applyNumberFormat="1" applyFont="1" applyFill="1" applyBorder="1" applyProtection="1"/>
    <xf numFmtId="0" fontId="24" fillId="0" borderId="0" xfId="0" applyFont="1" applyFill="1" applyProtection="1"/>
    <xf numFmtId="0" fontId="5" fillId="4" borderId="24" xfId="0" applyFont="1" applyFill="1" applyBorder="1" applyAlignment="1" applyProtection="1"/>
    <xf numFmtId="0" fontId="13" fillId="0" borderId="0" xfId="0" applyFont="1" applyFill="1" applyAlignment="1" applyProtection="1">
      <alignment vertical="center"/>
    </xf>
    <xf numFmtId="49" fontId="1" fillId="5" borderId="9" xfId="0" applyNumberFormat="1" applyFont="1" applyFill="1" applyBorder="1" applyAlignment="1" applyProtection="1">
      <alignment horizontal="left" vertical="center" wrapText="1"/>
      <protection locked="0"/>
    </xf>
    <xf numFmtId="0" fontId="1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0" fontId="1" fillId="5" borderId="28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0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9" xfId="0" applyNumberFormat="1" applyFont="1" applyFill="1" applyBorder="1" applyAlignment="1" applyProtection="1">
      <alignment horizontal="left" vertical="center" wrapText="1" shrinkToFit="1"/>
    </xf>
    <xf numFmtId="164" fontId="1" fillId="0" borderId="15" xfId="0" applyNumberFormat="1" applyFont="1" applyFill="1" applyBorder="1" applyAlignment="1" applyProtection="1">
      <alignment horizontal="left" vertical="center" wrapText="1"/>
    </xf>
    <xf numFmtId="164" fontId="1" fillId="0" borderId="10" xfId="0" applyNumberFormat="1" applyFont="1" applyFill="1" applyBorder="1" applyAlignment="1" applyProtection="1">
      <alignment horizontal="left" vertical="center" wrapText="1"/>
    </xf>
    <xf numFmtId="4" fontId="5" fillId="3" borderId="43" xfId="0" applyNumberFormat="1" applyFont="1" applyFill="1" applyBorder="1" applyAlignment="1" applyProtection="1">
      <alignment horizontal="center" vertical="center"/>
    </xf>
    <xf numFmtId="0" fontId="1" fillId="5" borderId="5" xfId="0" applyNumberFormat="1" applyFont="1" applyFill="1" applyBorder="1" applyAlignment="1" applyProtection="1">
      <alignment horizontal="left" vertical="center" wrapText="1"/>
      <protection locked="0"/>
    </xf>
    <xf numFmtId="4" fontId="4" fillId="7" borderId="21" xfId="0" applyNumberFormat="1" applyFont="1" applyFill="1" applyBorder="1" applyProtection="1"/>
    <xf numFmtId="164" fontId="1" fillId="0" borderId="11" xfId="0" applyNumberFormat="1" applyFont="1" applyFill="1" applyBorder="1" applyAlignment="1" applyProtection="1">
      <alignment horizontal="left" vertical="center" wrapText="1"/>
    </xf>
    <xf numFmtId="164" fontId="1" fillId="0" borderId="23" xfId="0" applyNumberFormat="1" applyFont="1" applyFill="1" applyBorder="1" applyAlignment="1" applyProtection="1">
      <alignment horizontal="left" vertical="center" wrapText="1"/>
    </xf>
    <xf numFmtId="164" fontId="1" fillId="0" borderId="17" xfId="0" applyNumberFormat="1" applyFont="1" applyFill="1" applyBorder="1" applyAlignment="1" applyProtection="1">
      <alignment horizontal="left" vertical="center" wrapText="1"/>
    </xf>
    <xf numFmtId="4" fontId="2" fillId="0" borderId="7" xfId="0" applyNumberFormat="1" applyFont="1" applyFill="1" applyBorder="1" applyProtection="1"/>
    <xf numFmtId="4" fontId="2" fillId="0" borderId="29" xfId="0" applyNumberFormat="1" applyFont="1" applyFill="1" applyBorder="1" applyProtection="1"/>
    <xf numFmtId="4" fontId="2" fillId="5" borderId="52" xfId="0" applyNumberFormat="1" applyFont="1" applyFill="1" applyBorder="1" applyProtection="1">
      <protection locked="0"/>
    </xf>
    <xf numFmtId="4" fontId="2" fillId="5" borderId="39" xfId="0" applyNumberFormat="1" applyFont="1" applyFill="1" applyBorder="1" applyProtection="1">
      <protection locked="0"/>
    </xf>
    <xf numFmtId="0" fontId="5" fillId="0" borderId="7" xfId="0" applyFont="1" applyBorder="1" applyAlignment="1" applyProtection="1">
      <alignment horizontal="center" vertical="center"/>
    </xf>
    <xf numFmtId="4" fontId="2" fillId="5" borderId="7" xfId="0" applyNumberFormat="1" applyFont="1" applyFill="1" applyBorder="1" applyProtection="1">
      <protection locked="0"/>
    </xf>
    <xf numFmtId="4" fontId="2" fillId="5" borderId="29" xfId="0" applyNumberFormat="1" applyFont="1" applyFill="1" applyBorder="1" applyProtection="1">
      <protection locked="0"/>
    </xf>
    <xf numFmtId="4" fontId="8" fillId="8" borderId="32" xfId="0" applyNumberFormat="1" applyFont="1" applyFill="1" applyBorder="1" applyProtection="1"/>
    <xf numFmtId="4" fontId="2" fillId="5" borderId="14" xfId="0" applyNumberFormat="1" applyFont="1" applyFill="1" applyBorder="1" applyProtection="1">
      <protection locked="0"/>
    </xf>
    <xf numFmtId="4" fontId="2" fillId="5" borderId="54" xfId="0" applyNumberFormat="1" applyFont="1" applyFill="1" applyBorder="1" applyProtection="1">
      <protection locked="0"/>
    </xf>
    <xf numFmtId="4" fontId="2" fillId="5" borderId="55" xfId="0" applyNumberFormat="1" applyFont="1" applyFill="1" applyBorder="1" applyProtection="1">
      <protection locked="0"/>
    </xf>
    <xf numFmtId="4" fontId="2" fillId="5" borderId="51" xfId="0" applyNumberFormat="1" applyFont="1" applyFill="1" applyBorder="1" applyProtection="1">
      <protection locked="0"/>
    </xf>
    <xf numFmtId="4" fontId="2" fillId="5" borderId="56" xfId="0" applyNumberFormat="1" applyFont="1" applyFill="1" applyBorder="1" applyProtection="1">
      <protection locked="0"/>
    </xf>
    <xf numFmtId="4" fontId="7" fillId="0" borderId="53" xfId="0" applyNumberFormat="1" applyFont="1" applyFill="1" applyBorder="1" applyProtection="1"/>
    <xf numFmtId="4" fontId="8" fillId="0" borderId="53" xfId="0" applyNumberFormat="1" applyFont="1" applyFill="1" applyBorder="1" applyProtection="1"/>
    <xf numFmtId="0" fontId="1" fillId="0" borderId="8" xfId="0" applyFont="1" applyBorder="1" applyAlignment="1" applyProtection="1">
      <alignment horizontal="center" vertical="center" wrapText="1"/>
    </xf>
    <xf numFmtId="0" fontId="1" fillId="8" borderId="40" xfId="0" applyFont="1" applyFill="1" applyBorder="1" applyAlignment="1" applyProtection="1">
      <alignment horizontal="center" vertical="center"/>
    </xf>
    <xf numFmtId="0" fontId="1" fillId="8" borderId="29" xfId="0" applyFont="1" applyFill="1" applyBorder="1" applyAlignment="1" applyProtection="1">
      <alignment horizontal="center" vertical="center"/>
    </xf>
    <xf numFmtId="0" fontId="4" fillId="8" borderId="29" xfId="0" applyFont="1" applyFill="1" applyBorder="1" applyAlignment="1" applyProtection="1">
      <alignment horizontal="center" vertical="center"/>
    </xf>
    <xf numFmtId="0" fontId="1" fillId="10" borderId="31" xfId="0" applyFont="1" applyFill="1" applyBorder="1" applyAlignment="1" applyProtection="1">
      <alignment horizontal="center" vertical="center"/>
    </xf>
    <xf numFmtId="4" fontId="1" fillId="10" borderId="32" xfId="0" applyNumberFormat="1" applyFont="1" applyFill="1" applyBorder="1" applyProtection="1"/>
    <xf numFmtId="2" fontId="1" fillId="10" borderId="20" xfId="0" applyNumberFormat="1" applyFont="1" applyFill="1" applyBorder="1" applyProtection="1"/>
    <xf numFmtId="4" fontId="1" fillId="10" borderId="19" xfId="0" applyNumberFormat="1" applyFont="1" applyFill="1" applyBorder="1" applyAlignment="1" applyProtection="1">
      <alignment horizontal="right"/>
    </xf>
    <xf numFmtId="0" fontId="1" fillId="8" borderId="10" xfId="0" applyFont="1" applyFill="1" applyBorder="1" applyAlignment="1" applyProtection="1">
      <alignment horizontal="center" vertical="center" wrapText="1"/>
    </xf>
    <xf numFmtId="0" fontId="5" fillId="10" borderId="7" xfId="0" applyFont="1" applyFill="1" applyBorder="1" applyAlignment="1" applyProtection="1">
      <alignment horizontal="center" vertical="center"/>
    </xf>
    <xf numFmtId="0" fontId="5" fillId="10" borderId="51" xfId="0" applyFont="1" applyFill="1" applyBorder="1" applyAlignment="1" applyProtection="1">
      <alignment horizontal="center" vertical="center" wrapText="1"/>
    </xf>
    <xf numFmtId="0" fontId="5" fillId="10" borderId="52" xfId="0" applyFont="1" applyFill="1" applyBorder="1" applyAlignment="1" applyProtection="1">
      <alignment horizontal="center" vertical="center"/>
    </xf>
    <xf numFmtId="0" fontId="5" fillId="10" borderId="31" xfId="0" applyFont="1" applyFill="1" applyBorder="1" applyAlignment="1" applyProtection="1">
      <alignment horizontal="center" vertical="center" wrapText="1"/>
    </xf>
    <xf numFmtId="0" fontId="5" fillId="10" borderId="12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1" fillId="8" borderId="17" xfId="0" applyFont="1" applyFill="1" applyBorder="1" applyAlignment="1" applyProtection="1">
      <alignment horizontal="center" vertical="center" wrapText="1"/>
    </xf>
    <xf numFmtId="4" fontId="1" fillId="7" borderId="41" xfId="0" applyNumberFormat="1" applyFont="1" applyFill="1" applyBorder="1" applyProtection="1"/>
    <xf numFmtId="4" fontId="1" fillId="7" borderId="21" xfId="0" applyNumberFormat="1" applyFont="1" applyFill="1" applyBorder="1" applyProtection="1"/>
    <xf numFmtId="0" fontId="1" fillId="4" borderId="0" xfId="0" applyFont="1" applyFill="1" applyProtection="1"/>
    <xf numFmtId="4" fontId="2" fillId="5" borderId="4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/>
    <xf numFmtId="0" fontId="1" fillId="0" borderId="0" xfId="0" applyFont="1" applyProtection="1"/>
    <xf numFmtId="0" fontId="0" fillId="0" borderId="0" xfId="0" applyFill="1" applyBorder="1" applyAlignment="1" applyProtection="1"/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6" fillId="0" borderId="0" xfId="0" applyFont="1" applyProtection="1"/>
    <xf numFmtId="0" fontId="0" fillId="0" borderId="0" xfId="0" applyFill="1" applyBorder="1" applyProtection="1"/>
    <xf numFmtId="3" fontId="0" fillId="0" borderId="0" xfId="0" applyNumberFormat="1" applyProtection="1"/>
    <xf numFmtId="49" fontId="4" fillId="0" borderId="0" xfId="0" applyNumberFormat="1" applyFont="1" applyFill="1" applyBorder="1" applyAlignment="1" applyProtection="1">
      <alignment horizontal="left" vertical="center" wrapText="1"/>
    </xf>
    <xf numFmtId="4" fontId="29" fillId="0" borderId="45" xfId="0" applyNumberFormat="1" applyFont="1" applyBorder="1" applyProtection="1"/>
    <xf numFmtId="4" fontId="30" fillId="0" borderId="46" xfId="0" applyNumberFormat="1" applyFont="1" applyBorder="1" applyProtection="1"/>
    <xf numFmtId="4" fontId="29" fillId="0" borderId="46" xfId="0" applyNumberFormat="1" applyFont="1" applyBorder="1" applyProtection="1"/>
    <xf numFmtId="4" fontId="29" fillId="0" borderId="47" xfId="0" applyNumberFormat="1" applyFont="1" applyBorder="1" applyProtection="1"/>
    <xf numFmtId="0" fontId="29" fillId="0" borderId="48" xfId="0" applyNumberFormat="1" applyFont="1" applyBorder="1" applyAlignment="1" applyProtection="1">
      <alignment horizontal="center"/>
    </xf>
    <xf numFmtId="4" fontId="29" fillId="0" borderId="0" xfId="0" applyNumberFormat="1" applyFont="1" applyBorder="1" applyProtection="1"/>
    <xf numFmtId="4" fontId="29" fillId="0" borderId="49" xfId="0" applyNumberFormat="1" applyFont="1" applyBorder="1" applyProtection="1"/>
    <xf numFmtId="4" fontId="2" fillId="5" borderId="16" xfId="0" applyNumberFormat="1" applyFont="1" applyFill="1" applyBorder="1" applyProtection="1">
      <protection locked="0"/>
    </xf>
    <xf numFmtId="4" fontId="2" fillId="5" borderId="41" xfId="0" applyNumberFormat="1" applyFont="1" applyFill="1" applyBorder="1" applyProtection="1">
      <protection locked="0"/>
    </xf>
    <xf numFmtId="0" fontId="1" fillId="4" borderId="24" xfId="0" applyFont="1" applyFill="1" applyBorder="1" applyAlignment="1" applyProtection="1"/>
    <xf numFmtId="0" fontId="13" fillId="0" borderId="0" xfId="0" applyFont="1" applyFill="1" applyAlignment="1" applyProtection="1">
      <alignment horizontal="left" vertical="center"/>
    </xf>
    <xf numFmtId="0" fontId="1" fillId="8" borderId="34" xfId="0" applyFont="1" applyFill="1" applyBorder="1" applyAlignment="1" applyProtection="1">
      <alignment horizontal="center" vertical="center" wrapText="1"/>
    </xf>
    <xf numFmtId="0" fontId="1" fillId="8" borderId="44" xfId="0" applyFont="1" applyFill="1" applyBorder="1" applyAlignment="1" applyProtection="1">
      <alignment horizontal="center" vertical="center" wrapText="1"/>
    </xf>
    <xf numFmtId="0" fontId="1" fillId="8" borderId="42" xfId="0" applyFont="1" applyFill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1" fillId="8" borderId="9" xfId="0" applyFont="1" applyFill="1" applyBorder="1" applyAlignment="1" applyProtection="1">
      <alignment horizontal="center" vertical="center"/>
    </xf>
    <xf numFmtId="0" fontId="1" fillId="8" borderId="11" xfId="0" applyFont="1" applyFill="1" applyBorder="1" applyAlignment="1" applyProtection="1">
      <alignment horizontal="center" vertical="center"/>
    </xf>
    <xf numFmtId="0" fontId="4" fillId="8" borderId="34" xfId="0" applyFont="1" applyFill="1" applyBorder="1" applyAlignment="1" applyProtection="1">
      <alignment horizontal="center" vertical="center" wrapText="1"/>
    </xf>
    <xf numFmtId="0" fontId="11" fillId="7" borderId="9" xfId="0" applyFont="1" applyFill="1" applyBorder="1" applyAlignment="1" applyProtection="1">
      <alignment horizontal="right" vertical="center"/>
    </xf>
    <xf numFmtId="0" fontId="11" fillId="7" borderId="1" xfId="0" applyFont="1" applyFill="1" applyBorder="1" applyAlignment="1" applyProtection="1">
      <alignment horizontal="right" vertical="center"/>
    </xf>
    <xf numFmtId="0" fontId="11" fillId="7" borderId="15" xfId="0" applyFont="1" applyFill="1" applyBorder="1" applyAlignment="1" applyProtection="1">
      <alignment horizontal="right" vertical="center"/>
    </xf>
    <xf numFmtId="0" fontId="11" fillId="7" borderId="13" xfId="0" applyFont="1" applyFill="1" applyBorder="1" applyAlignment="1" applyProtection="1">
      <alignment horizontal="right" vertical="center"/>
    </xf>
    <xf numFmtId="0" fontId="1" fillId="8" borderId="1" xfId="0" applyFont="1" applyFill="1" applyBorder="1" applyAlignment="1" applyProtection="1">
      <alignment horizontal="center" vertical="center" wrapText="1"/>
    </xf>
    <xf numFmtId="0" fontId="0" fillId="8" borderId="4" xfId="0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1" fillId="8" borderId="7" xfId="0" applyFont="1" applyFill="1" applyBorder="1" applyAlignment="1" applyProtection="1">
      <alignment horizontal="center" vertical="center" wrapText="1"/>
    </xf>
    <xf numFmtId="0" fontId="1" fillId="8" borderId="8" xfId="0" applyFont="1" applyFill="1" applyBorder="1" applyAlignment="1" applyProtection="1">
      <alignment horizontal="center" vertical="center" wrapText="1"/>
    </xf>
    <xf numFmtId="14" fontId="0" fillId="5" borderId="23" xfId="0" applyNumberFormat="1" applyFill="1" applyBorder="1" applyAlignment="1" applyProtection="1">
      <alignment horizontal="center" vertical="center"/>
      <protection locked="0"/>
    </xf>
    <xf numFmtId="14" fontId="0" fillId="5" borderId="27" xfId="0" applyNumberFormat="1" applyFill="1" applyBorder="1" applyAlignment="1" applyProtection="1">
      <alignment horizontal="center" vertical="center"/>
      <protection locked="0"/>
    </xf>
    <xf numFmtId="14" fontId="0" fillId="5" borderId="26" xfId="0" applyNumberForma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28" fillId="4" borderId="0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 vertical="center" wrapText="1"/>
    </xf>
    <xf numFmtId="0" fontId="0" fillId="8" borderId="5" xfId="0" applyFill="1" applyBorder="1" applyAlignment="1" applyProtection="1">
      <alignment horizontal="center" vertical="center" wrapText="1"/>
    </xf>
    <xf numFmtId="0" fontId="1" fillId="8" borderId="11" xfId="0" applyFont="1" applyFill="1" applyBorder="1" applyAlignment="1" applyProtection="1">
      <alignment horizontal="center" vertical="center" wrapText="1"/>
    </xf>
    <xf numFmtId="0" fontId="1" fillId="8" borderId="17" xfId="0" applyFont="1" applyFill="1" applyBorder="1" applyAlignment="1" applyProtection="1">
      <alignment horizontal="center" vertical="center" wrapText="1"/>
    </xf>
    <xf numFmtId="0" fontId="1" fillId="8" borderId="50" xfId="0" applyFont="1" applyFill="1" applyBorder="1" applyAlignment="1" applyProtection="1">
      <alignment horizontal="center" vertical="center" wrapText="1"/>
    </xf>
    <xf numFmtId="0" fontId="1" fillId="8" borderId="18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21"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E56"/>
  <sheetViews>
    <sheetView tabSelected="1" zoomScaleNormal="100" workbookViewId="0">
      <selection activeCell="J14" sqref="J14"/>
    </sheetView>
  </sheetViews>
  <sheetFormatPr defaultRowHeight="15" x14ac:dyDescent="0.25"/>
  <cols>
    <col min="1" max="2" width="16.42578125" style="12" customWidth="1"/>
    <col min="3" max="3" width="16.5703125" style="12" customWidth="1"/>
    <col min="4" max="4" width="17.42578125" style="12" customWidth="1"/>
    <col min="5" max="5" width="19" style="12" customWidth="1"/>
    <col min="6" max="15" width="16.7109375" style="12" customWidth="1"/>
    <col min="16" max="16" width="16.5703125" style="12" customWidth="1"/>
    <col min="17" max="17" width="16.7109375" style="12" customWidth="1"/>
    <col min="18" max="18" width="17.28515625" style="12" customWidth="1"/>
    <col min="19" max="19" width="17.5703125" style="12" customWidth="1"/>
    <col min="20" max="21" width="17.140625" style="12" customWidth="1"/>
    <col min="22" max="25" width="16.7109375" style="12" customWidth="1"/>
    <col min="26" max="26" width="17.140625" style="12" customWidth="1"/>
    <col min="27" max="27" width="11.7109375" style="12" customWidth="1"/>
    <col min="28" max="28" width="11.5703125" style="12" customWidth="1"/>
    <col min="29" max="29" width="20.140625" style="12" customWidth="1"/>
    <col min="30" max="30" width="18" style="12" customWidth="1"/>
    <col min="31" max="31" width="16" style="12" customWidth="1"/>
    <col min="32" max="16384" width="9.140625" style="12"/>
  </cols>
  <sheetData>
    <row r="1" spans="1:31" ht="18.75" x14ac:dyDescent="0.3">
      <c r="A1" s="42" t="s">
        <v>36</v>
      </c>
      <c r="C1" s="7" t="s">
        <v>28</v>
      </c>
      <c r="H1" s="7"/>
      <c r="AA1" s="95"/>
      <c r="AB1" s="95"/>
    </row>
    <row r="2" spans="1:31" ht="15.75" thickBot="1" x14ac:dyDescent="0.3">
      <c r="C2" s="96"/>
    </row>
    <row r="3" spans="1:31" x14ac:dyDescent="0.25">
      <c r="B3" s="125" t="s">
        <v>37</v>
      </c>
      <c r="C3" s="126"/>
      <c r="D3" s="126"/>
      <c r="E3" s="126"/>
      <c r="F3" s="131"/>
      <c r="G3" s="132"/>
      <c r="H3" s="133"/>
      <c r="J3" s="13" t="s">
        <v>10</v>
      </c>
      <c r="K3" s="14"/>
      <c r="L3" s="14"/>
      <c r="M3" s="13"/>
      <c r="N3" s="11"/>
      <c r="O3" s="11"/>
      <c r="P3" s="11"/>
    </row>
    <row r="4" spans="1:31" x14ac:dyDescent="0.25">
      <c r="B4" s="127" t="s">
        <v>22</v>
      </c>
      <c r="C4" s="128"/>
      <c r="D4" s="128"/>
      <c r="E4" s="128"/>
      <c r="F4" s="134"/>
      <c r="G4" s="135"/>
      <c r="H4" s="136"/>
      <c r="J4" s="13" t="s">
        <v>19</v>
      </c>
      <c r="N4" s="11"/>
      <c r="O4" s="11"/>
      <c r="P4" s="11"/>
    </row>
    <row r="5" spans="1:31" x14ac:dyDescent="0.25">
      <c r="B5" s="127" t="s">
        <v>31</v>
      </c>
      <c r="C5" s="128"/>
      <c r="D5" s="128"/>
      <c r="E5" s="128"/>
      <c r="F5" s="139"/>
      <c r="G5" s="140"/>
      <c r="H5" s="141"/>
      <c r="J5" s="13" t="s">
        <v>14</v>
      </c>
    </row>
    <row r="6" spans="1:31" ht="15.75" thickBot="1" x14ac:dyDescent="0.3">
      <c r="B6" s="40"/>
      <c r="C6" s="40"/>
      <c r="D6" s="40"/>
      <c r="E6" s="40"/>
      <c r="F6" s="97"/>
      <c r="G6" s="97"/>
      <c r="H6" s="97"/>
      <c r="J6" s="13"/>
    </row>
    <row r="7" spans="1:31" ht="15.75" thickBot="1" x14ac:dyDescent="0.3">
      <c r="C7" s="98"/>
      <c r="D7" s="99"/>
      <c r="E7" s="99"/>
      <c r="F7" s="15"/>
      <c r="G7" s="41"/>
      <c r="H7" s="17" t="s">
        <v>7</v>
      </c>
      <c r="I7" s="18"/>
      <c r="L7" s="17"/>
      <c r="M7" s="18"/>
    </row>
    <row r="8" spans="1:31" ht="15.75" thickBot="1" x14ac:dyDescent="0.3">
      <c r="F8" s="120"/>
      <c r="G8" s="121"/>
      <c r="H8" s="19" t="s">
        <v>15</v>
      </c>
      <c r="L8" s="19"/>
    </row>
    <row r="9" spans="1:31" x14ac:dyDescent="0.25">
      <c r="C9" s="100"/>
      <c r="D9" s="100"/>
      <c r="E9" s="101"/>
      <c r="F9" s="101"/>
      <c r="G9" s="101"/>
      <c r="H9" s="101"/>
      <c r="I9" s="101"/>
    </row>
    <row r="10" spans="1:31" ht="19.5" thickBot="1" x14ac:dyDescent="0.35">
      <c r="C10" s="8" t="s">
        <v>38</v>
      </c>
      <c r="D10" s="9" t="s">
        <v>23</v>
      </c>
      <c r="E10" s="10"/>
      <c r="F10" s="10"/>
      <c r="G10" s="10"/>
      <c r="H10" s="10"/>
      <c r="K10" s="11"/>
      <c r="M10" s="102" t="s">
        <v>33</v>
      </c>
    </row>
    <row r="11" spans="1:31" ht="15" customHeight="1" thickBot="1" x14ac:dyDescent="0.3">
      <c r="C11" s="137" t="s">
        <v>0</v>
      </c>
      <c r="D11" s="137" t="s">
        <v>42</v>
      </c>
      <c r="E11" s="149" t="s">
        <v>39</v>
      </c>
      <c r="F11" s="147" t="s">
        <v>40</v>
      </c>
      <c r="G11" s="129" t="s">
        <v>41</v>
      </c>
      <c r="H11" s="145" t="s">
        <v>2</v>
      </c>
      <c r="M11" s="144" t="s">
        <v>20</v>
      </c>
      <c r="N11" s="144"/>
      <c r="O11" s="144"/>
      <c r="P11" s="144"/>
      <c r="AA11" s="103"/>
      <c r="AB11" s="142"/>
      <c r="AC11" s="143"/>
      <c r="AD11" s="143"/>
      <c r="AE11" s="143"/>
    </row>
    <row r="12" spans="1:31" ht="50.25" customHeight="1" thickBot="1" x14ac:dyDescent="0.3">
      <c r="C12" s="138"/>
      <c r="D12" s="138"/>
      <c r="E12" s="150"/>
      <c r="F12" s="148"/>
      <c r="G12" s="130"/>
      <c r="H12" s="146" t="s">
        <v>2</v>
      </c>
      <c r="M12" s="32" t="s">
        <v>3</v>
      </c>
      <c r="N12" s="33" t="s">
        <v>5</v>
      </c>
      <c r="O12" s="33" t="s">
        <v>6</v>
      </c>
      <c r="P12" s="34" t="s">
        <v>21</v>
      </c>
      <c r="AA12" s="103"/>
      <c r="AB12" s="24"/>
      <c r="AC12" s="24"/>
      <c r="AD12" s="24"/>
      <c r="AE12" s="24"/>
    </row>
    <row r="13" spans="1:31" x14ac:dyDescent="0.25">
      <c r="C13" s="75">
        <v>2021</v>
      </c>
      <c r="D13" s="113"/>
      <c r="E13" s="20">
        <f>IFERROR(D13/$D$19*100,0)</f>
        <v>0</v>
      </c>
      <c r="F13" s="21">
        <f>IFERROR(D13/$D$19*100,0)</f>
        <v>0</v>
      </c>
      <c r="G13" s="91">
        <v>0</v>
      </c>
      <c r="H13" s="89" t="b">
        <f>IF(F13&gt;=G13,TRUE,"NEHODNOCENO")</f>
        <v>1</v>
      </c>
      <c r="M13" s="35">
        <v>2021</v>
      </c>
      <c r="N13" s="30">
        <f t="shared" ref="N13:N19" si="0">D13</f>
        <v>0</v>
      </c>
      <c r="O13" s="30">
        <f>C43</f>
        <v>0</v>
      </c>
      <c r="P13" s="31" t="str">
        <f t="shared" ref="P13:P18" si="1">IF(AND((O13-N13)&lt;0.001, (O13-N13)&gt;-0.001), "pravda", "chyba")</f>
        <v>pravda</v>
      </c>
      <c r="AA13" s="103"/>
      <c r="AB13" s="25"/>
      <c r="AC13" s="26"/>
      <c r="AD13" s="26"/>
      <c r="AE13" s="27"/>
    </row>
    <row r="14" spans="1:31" x14ac:dyDescent="0.25">
      <c r="C14" s="76">
        <v>2022</v>
      </c>
      <c r="D14" s="1"/>
      <c r="E14" s="20">
        <f t="shared" ref="E14:E18" si="2">IFERROR(D14/$D$19*100,0)</f>
        <v>0</v>
      </c>
      <c r="F14" s="4">
        <f>IFERROR((D13+D14)/$D$19*100,0)</f>
        <v>0</v>
      </c>
      <c r="G14" s="92">
        <v>0</v>
      </c>
      <c r="H14" s="88" t="b">
        <f>IF(F14&gt;=G14,TRUE,"NEHODNOCENO")</f>
        <v>1</v>
      </c>
      <c r="M14" s="36">
        <v>2022</v>
      </c>
      <c r="N14" s="28">
        <f t="shared" si="0"/>
        <v>0</v>
      </c>
      <c r="O14" s="29">
        <f>D43</f>
        <v>0</v>
      </c>
      <c r="P14" s="31" t="str">
        <f t="shared" si="1"/>
        <v>pravda</v>
      </c>
      <c r="AA14" s="103"/>
      <c r="AB14" s="25"/>
      <c r="AC14" s="26"/>
      <c r="AD14" s="26"/>
      <c r="AE14" s="27"/>
    </row>
    <row r="15" spans="1:31" x14ac:dyDescent="0.25">
      <c r="C15" s="76">
        <v>2023</v>
      </c>
      <c r="D15" s="1"/>
      <c r="E15" s="20">
        <f t="shared" si="2"/>
        <v>0</v>
      </c>
      <c r="F15" s="4">
        <f>IFERROR((D13+D14+D15)/$D$19*100,0)</f>
        <v>0</v>
      </c>
      <c r="G15" s="92">
        <v>0</v>
      </c>
      <c r="H15" s="88" t="b">
        <f t="shared" ref="H15:H16" si="3">IF(F15&gt;=G15,TRUE,"NEHODNOCENO")</f>
        <v>1</v>
      </c>
      <c r="M15" s="36">
        <v>2023</v>
      </c>
      <c r="N15" s="28">
        <f t="shared" si="0"/>
        <v>0</v>
      </c>
      <c r="O15" s="29">
        <f>E43</f>
        <v>0</v>
      </c>
      <c r="P15" s="31" t="str">
        <f t="shared" si="1"/>
        <v>pravda</v>
      </c>
      <c r="AA15" s="103"/>
      <c r="AB15" s="25"/>
      <c r="AC15" s="26"/>
      <c r="AD15" s="26"/>
      <c r="AE15" s="27"/>
    </row>
    <row r="16" spans="1:31" x14ac:dyDescent="0.25">
      <c r="C16" s="76">
        <v>2024</v>
      </c>
      <c r="D16" s="1"/>
      <c r="E16" s="20">
        <f t="shared" si="2"/>
        <v>0</v>
      </c>
      <c r="F16" s="4">
        <f>IFERROR((D13+D14+D15+D16)/$D$19*100,0)</f>
        <v>0</v>
      </c>
      <c r="G16" s="92">
        <v>0</v>
      </c>
      <c r="H16" s="88" t="b">
        <f t="shared" si="3"/>
        <v>1</v>
      </c>
      <c r="M16" s="36">
        <v>2024</v>
      </c>
      <c r="N16" s="28">
        <f t="shared" si="0"/>
        <v>0</v>
      </c>
      <c r="O16" s="29">
        <f>F43</f>
        <v>0</v>
      </c>
      <c r="P16" s="31" t="str">
        <f t="shared" si="1"/>
        <v>pravda</v>
      </c>
      <c r="AA16" s="103"/>
      <c r="AB16" s="25"/>
      <c r="AC16" s="26"/>
      <c r="AD16" s="26"/>
      <c r="AE16" s="27"/>
    </row>
    <row r="17" spans="3:31" x14ac:dyDescent="0.25">
      <c r="C17" s="77">
        <v>2025</v>
      </c>
      <c r="D17" s="1"/>
      <c r="E17" s="20">
        <f t="shared" si="2"/>
        <v>0</v>
      </c>
      <c r="F17" s="4">
        <f>IFERROR((D13+D14+D15+D16+D17)/$D$19*100,0)</f>
        <v>0</v>
      </c>
      <c r="G17" s="55">
        <v>24.4</v>
      </c>
      <c r="H17" s="5" t="b">
        <f>IF(F17&gt;=G17,TRUE,FALSE)</f>
        <v>0</v>
      </c>
      <c r="M17" s="36">
        <v>2025</v>
      </c>
      <c r="N17" s="28">
        <f t="shared" si="0"/>
        <v>0</v>
      </c>
      <c r="O17" s="29">
        <f>G43</f>
        <v>0</v>
      </c>
      <c r="P17" s="31" t="str">
        <f t="shared" si="1"/>
        <v>pravda</v>
      </c>
      <c r="AA17" s="103"/>
      <c r="AB17" s="25"/>
      <c r="AC17" s="26"/>
      <c r="AD17" s="26"/>
      <c r="AE17" s="27"/>
    </row>
    <row r="18" spans="3:31" ht="15.75" thickBot="1" x14ac:dyDescent="0.3">
      <c r="C18" s="75">
        <v>2026</v>
      </c>
      <c r="D18" s="67"/>
      <c r="E18" s="20">
        <f t="shared" si="2"/>
        <v>0</v>
      </c>
      <c r="F18" s="4">
        <f>IFERROR((D13+D14+D15+D16+D17+D18)/$D$19*100,0)</f>
        <v>0</v>
      </c>
      <c r="G18" s="92">
        <v>100</v>
      </c>
      <c r="H18" s="5" t="b">
        <f>IF(F18&gt;=G18,TRUE,FALSE)</f>
        <v>0</v>
      </c>
      <c r="M18" s="36">
        <v>2026</v>
      </c>
      <c r="N18" s="28">
        <f t="shared" si="0"/>
        <v>0</v>
      </c>
      <c r="O18" s="29">
        <f>H43</f>
        <v>0</v>
      </c>
      <c r="P18" s="31" t="str">
        <f t="shared" si="1"/>
        <v>pravda</v>
      </c>
      <c r="AA18" s="103"/>
      <c r="AB18" s="25"/>
      <c r="AC18" s="26"/>
      <c r="AD18" s="26"/>
      <c r="AE18" s="27"/>
    </row>
    <row r="19" spans="3:31" ht="15.75" thickBot="1" x14ac:dyDescent="0.3">
      <c r="C19" s="78" t="s">
        <v>16</v>
      </c>
      <c r="D19" s="79">
        <f>D13+D14+D15+D16+D17+D18</f>
        <v>0</v>
      </c>
      <c r="E19" s="80">
        <f>IFERROR(D19/$D$19*100,0)</f>
        <v>0</v>
      </c>
      <c r="F19" s="81" t="s">
        <v>1</v>
      </c>
      <c r="G19" s="6">
        <v>100</v>
      </c>
      <c r="H19" s="81" t="s">
        <v>1</v>
      </c>
      <c r="M19" s="38" t="s">
        <v>8</v>
      </c>
      <c r="N19" s="37">
        <f t="shared" si="0"/>
        <v>0</v>
      </c>
      <c r="O19" s="37">
        <f>C55</f>
        <v>0</v>
      </c>
      <c r="P19" s="39" t="str">
        <f t="shared" ref="P19" si="4">IF(O19=N19, "pravda", "chyba")</f>
        <v>pravda</v>
      </c>
      <c r="V19" s="11"/>
      <c r="AA19" s="103"/>
      <c r="AB19" s="103"/>
      <c r="AC19" s="103"/>
      <c r="AD19" s="103"/>
      <c r="AE19" s="103"/>
    </row>
    <row r="20" spans="3:31" x14ac:dyDescent="0.25">
      <c r="D20" s="44" t="s">
        <v>12</v>
      </c>
      <c r="E20" s="44"/>
    </row>
    <row r="21" spans="3:31" x14ac:dyDescent="0.25">
      <c r="C21" s="44"/>
      <c r="D21" s="116" t="s">
        <v>18</v>
      </c>
      <c r="E21" s="116"/>
      <c r="F21" s="116"/>
      <c r="G21" s="116"/>
      <c r="H21" s="116"/>
      <c r="I21" s="116"/>
      <c r="K21" s="12" t="s">
        <v>13</v>
      </c>
    </row>
    <row r="22" spans="3:31" x14ac:dyDescent="0.25">
      <c r="D22" s="44"/>
      <c r="E22" s="44"/>
      <c r="F22" s="44"/>
      <c r="G22" s="44"/>
      <c r="H22" s="44"/>
      <c r="I22" s="44"/>
    </row>
    <row r="23" spans="3:31" ht="15.75" thickBot="1" x14ac:dyDescent="0.3"/>
    <row r="24" spans="3:31" ht="15" customHeight="1" x14ac:dyDescent="0.25">
      <c r="D24" s="124" t="s">
        <v>45</v>
      </c>
      <c r="E24" s="117" t="s">
        <v>46</v>
      </c>
      <c r="F24" s="117" t="s">
        <v>44</v>
      </c>
      <c r="G24" s="117" t="s">
        <v>11</v>
      </c>
    </row>
    <row r="25" spans="3:31" ht="15" customHeight="1" x14ac:dyDescent="0.25">
      <c r="D25" s="118"/>
      <c r="E25" s="118"/>
      <c r="F25" s="118"/>
      <c r="G25" s="118"/>
    </row>
    <row r="26" spans="3:31" x14ac:dyDescent="0.25">
      <c r="D26" s="118"/>
      <c r="E26" s="118"/>
      <c r="F26" s="118"/>
      <c r="G26" s="118"/>
    </row>
    <row r="27" spans="3:31" x14ac:dyDescent="0.25">
      <c r="D27" s="118"/>
      <c r="E27" s="118"/>
      <c r="F27" s="118"/>
      <c r="G27" s="118"/>
    </row>
    <row r="28" spans="3:31" x14ac:dyDescent="0.25">
      <c r="D28" s="118"/>
      <c r="E28" s="118"/>
      <c r="F28" s="118"/>
      <c r="G28" s="118"/>
    </row>
    <row r="29" spans="3:31" ht="17.25" customHeight="1" thickBot="1" x14ac:dyDescent="0.3">
      <c r="D29" s="119"/>
      <c r="E29" s="119"/>
      <c r="F29" s="118"/>
      <c r="G29" s="119"/>
    </row>
    <row r="30" spans="3:31" ht="17.25" customHeight="1" thickBot="1" x14ac:dyDescent="0.3">
      <c r="D30" s="94"/>
      <c r="E30" s="53">
        <v>24.5</v>
      </c>
      <c r="F30" s="22">
        <f>D30*E30</f>
        <v>0</v>
      </c>
      <c r="G30" s="23" t="str">
        <f>IF(D19&lt;=(ROUND(F30,0)),"PRAVDA","CHYBA")</f>
        <v>PRAVDA</v>
      </c>
      <c r="K30" s="104"/>
    </row>
    <row r="33" spans="1:23" ht="15.75" thickBot="1" x14ac:dyDescent="0.3">
      <c r="A33" s="93" t="s">
        <v>4</v>
      </c>
      <c r="B33" s="9"/>
      <c r="C33" s="9"/>
      <c r="D33" s="10"/>
      <c r="E33" s="11"/>
      <c r="F33" s="11"/>
      <c r="G33" s="11"/>
    </row>
    <row r="34" spans="1:23" x14ac:dyDescent="0.25">
      <c r="A34" s="122" t="s">
        <v>9</v>
      </c>
      <c r="B34" s="123"/>
      <c r="C34" s="85">
        <v>2021</v>
      </c>
      <c r="D34" s="63">
        <v>2022</v>
      </c>
      <c r="E34" s="85">
        <v>2023</v>
      </c>
      <c r="F34" s="63">
        <v>2024</v>
      </c>
      <c r="G34" s="87">
        <v>2025</v>
      </c>
      <c r="H34" s="63">
        <v>2026</v>
      </c>
    </row>
    <row r="35" spans="1:23" ht="107.25" thickBot="1" x14ac:dyDescent="0.3">
      <c r="A35" s="82" t="s">
        <v>32</v>
      </c>
      <c r="B35" s="90" t="s">
        <v>29</v>
      </c>
      <c r="C35" s="86" t="s">
        <v>43</v>
      </c>
      <c r="D35" s="74" t="s">
        <v>43</v>
      </c>
      <c r="E35" s="86" t="s">
        <v>43</v>
      </c>
      <c r="F35" s="74" t="s">
        <v>43</v>
      </c>
      <c r="G35" s="86" t="s">
        <v>43</v>
      </c>
      <c r="H35" s="74" t="s">
        <v>43</v>
      </c>
    </row>
    <row r="36" spans="1:23" x14ac:dyDescent="0.25">
      <c r="A36" s="45" t="s">
        <v>17</v>
      </c>
      <c r="B36" s="46" t="s">
        <v>17</v>
      </c>
      <c r="C36" s="114"/>
      <c r="D36" s="2"/>
      <c r="E36" s="2"/>
      <c r="F36" s="71"/>
      <c r="G36" s="61"/>
      <c r="H36" s="64"/>
    </row>
    <row r="37" spans="1:23" x14ac:dyDescent="0.25">
      <c r="A37" s="47" t="s">
        <v>17</v>
      </c>
      <c r="B37" s="48" t="s">
        <v>17</v>
      </c>
      <c r="C37" s="1"/>
      <c r="D37" s="3"/>
      <c r="E37" s="3"/>
      <c r="F37" s="3"/>
      <c r="G37" s="62"/>
      <c r="H37" s="65"/>
    </row>
    <row r="38" spans="1:23" x14ac:dyDescent="0.25">
      <c r="A38" s="47" t="s">
        <v>17</v>
      </c>
      <c r="B38" s="48" t="s">
        <v>17</v>
      </c>
      <c r="C38" s="1"/>
      <c r="D38" s="3"/>
      <c r="E38" s="3"/>
      <c r="F38" s="3"/>
      <c r="G38" s="62"/>
      <c r="H38" s="65"/>
    </row>
    <row r="39" spans="1:23" x14ac:dyDescent="0.25">
      <c r="A39" s="47" t="s">
        <v>17</v>
      </c>
      <c r="B39" s="48" t="s">
        <v>17</v>
      </c>
      <c r="C39" s="1"/>
      <c r="D39" s="3"/>
      <c r="E39" s="3"/>
      <c r="F39" s="3"/>
      <c r="G39" s="62"/>
      <c r="H39" s="65"/>
    </row>
    <row r="40" spans="1:23" x14ac:dyDescent="0.25">
      <c r="A40" s="47" t="s">
        <v>17</v>
      </c>
      <c r="B40" s="48" t="s">
        <v>17</v>
      </c>
      <c r="C40" s="1"/>
      <c r="D40" s="3"/>
      <c r="E40" s="3"/>
      <c r="F40" s="3"/>
      <c r="G40" s="62"/>
      <c r="H40" s="65"/>
    </row>
    <row r="41" spans="1:23" x14ac:dyDescent="0.25">
      <c r="A41" s="47" t="s">
        <v>17</v>
      </c>
      <c r="B41" s="48" t="s">
        <v>17</v>
      </c>
      <c r="C41" s="1"/>
      <c r="D41" s="3"/>
      <c r="E41" s="3"/>
      <c r="F41" s="3"/>
      <c r="G41" s="62"/>
      <c r="H41" s="65"/>
    </row>
    <row r="42" spans="1:23" ht="15.75" thickBot="1" x14ac:dyDescent="0.3">
      <c r="A42" s="49" t="s">
        <v>17</v>
      </c>
      <c r="B42" s="54" t="s">
        <v>17</v>
      </c>
      <c r="C42" s="67"/>
      <c r="D42" s="68"/>
      <c r="E42" s="68"/>
      <c r="F42" s="68"/>
      <c r="G42" s="69"/>
      <c r="H42" s="70"/>
    </row>
    <row r="43" spans="1:23" ht="15.75" thickBot="1" x14ac:dyDescent="0.3">
      <c r="C43" s="72">
        <f t="shared" ref="C43:H43" si="5">SUM(C36:C42)</f>
        <v>0</v>
      </c>
      <c r="D43" s="72">
        <f t="shared" si="5"/>
        <v>0</v>
      </c>
      <c r="E43" s="72">
        <f t="shared" si="5"/>
        <v>0</v>
      </c>
      <c r="F43" s="73">
        <f t="shared" si="5"/>
        <v>0</v>
      </c>
      <c r="G43" s="73">
        <f t="shared" si="5"/>
        <v>0</v>
      </c>
      <c r="H43" s="73">
        <f t="shared" si="5"/>
        <v>0</v>
      </c>
    </row>
    <row r="44" spans="1:23" x14ac:dyDescent="0.25">
      <c r="B44" s="105"/>
      <c r="C44" s="44"/>
      <c r="D44" s="44"/>
      <c r="E44" s="44"/>
    </row>
    <row r="45" spans="1:23" ht="15.75" thickBot="1" x14ac:dyDescent="0.3">
      <c r="A45" s="115" t="s">
        <v>30</v>
      </c>
      <c r="B45" s="43"/>
    </row>
    <row r="46" spans="1:23" x14ac:dyDescent="0.25">
      <c r="A46" s="122" t="s">
        <v>9</v>
      </c>
      <c r="B46" s="123"/>
      <c r="C46" s="83" t="s">
        <v>8</v>
      </c>
    </row>
    <row r="47" spans="1:23" ht="45.75" thickBot="1" x14ac:dyDescent="0.3">
      <c r="A47" s="82" t="s">
        <v>34</v>
      </c>
      <c r="B47" s="90" t="s">
        <v>35</v>
      </c>
      <c r="C47" s="84" t="s">
        <v>42</v>
      </c>
    </row>
    <row r="48" spans="1:23" ht="15.75" thickBot="1" x14ac:dyDescent="0.3">
      <c r="A48" s="50" t="str">
        <f t="shared" ref="A48:B54" si="6">A36</f>
        <v>XXX</v>
      </c>
      <c r="B48" s="56" t="str">
        <f t="shared" si="6"/>
        <v>XXX</v>
      </c>
      <c r="C48" s="59">
        <f t="shared" ref="C48:C54" si="7">C36+D36+E36+F36+G36+H36</f>
        <v>0</v>
      </c>
      <c r="I48" s="15"/>
      <c r="J48" s="16"/>
      <c r="K48" s="17" t="s">
        <v>7</v>
      </c>
      <c r="L48" s="18"/>
      <c r="R48" s="106"/>
      <c r="S48" s="107" t="s">
        <v>24</v>
      </c>
      <c r="T48" s="108" t="s">
        <v>26</v>
      </c>
      <c r="U48" s="108"/>
      <c r="V48" s="107" t="s">
        <v>25</v>
      </c>
      <c r="W48" s="109" t="s">
        <v>27</v>
      </c>
    </row>
    <row r="49" spans="1:23" ht="15.75" thickBot="1" x14ac:dyDescent="0.3">
      <c r="A49" s="51" t="str">
        <f t="shared" si="6"/>
        <v>XXX</v>
      </c>
      <c r="B49" s="57" t="str">
        <f t="shared" si="6"/>
        <v>XXX</v>
      </c>
      <c r="C49" s="60">
        <f t="shared" si="7"/>
        <v>0</v>
      </c>
      <c r="I49" s="120"/>
      <c r="J49" s="121"/>
      <c r="K49" s="19" t="s">
        <v>15</v>
      </c>
      <c r="R49" s="110">
        <v>2016</v>
      </c>
      <c r="S49" s="111">
        <f>C43</f>
        <v>0</v>
      </c>
      <c r="T49" s="111">
        <f t="shared" ref="T49:T54" si="8">S49/100*95</f>
        <v>0</v>
      </c>
      <c r="U49" s="111"/>
      <c r="V49" s="111" t="e">
        <f>#REF!</f>
        <v>#REF!</v>
      </c>
      <c r="W49" s="112" t="e">
        <f t="shared" ref="W49:W54" si="9">V49/95*100</f>
        <v>#REF!</v>
      </c>
    </row>
    <row r="50" spans="1:23" x14ac:dyDescent="0.25">
      <c r="A50" s="51" t="str">
        <f t="shared" si="6"/>
        <v>XXX</v>
      </c>
      <c r="B50" s="57" t="str">
        <f t="shared" si="6"/>
        <v>XXX</v>
      </c>
      <c r="C50" s="60">
        <f t="shared" si="7"/>
        <v>0</v>
      </c>
      <c r="M50" s="11"/>
      <c r="N50" s="11"/>
      <c r="O50" s="11"/>
      <c r="P50" s="11"/>
      <c r="R50" s="110">
        <v>2017</v>
      </c>
      <c r="S50" s="111">
        <f>D43</f>
        <v>0</v>
      </c>
      <c r="T50" s="111">
        <f t="shared" si="8"/>
        <v>0</v>
      </c>
      <c r="U50" s="111"/>
      <c r="V50" s="111" t="e">
        <f>#REF!</f>
        <v>#REF!</v>
      </c>
      <c r="W50" s="112" t="e">
        <f t="shared" si="9"/>
        <v>#REF!</v>
      </c>
    </row>
    <row r="51" spans="1:23" x14ac:dyDescent="0.25">
      <c r="A51" s="51" t="str">
        <f t="shared" si="6"/>
        <v>XXX</v>
      </c>
      <c r="B51" s="57" t="str">
        <f t="shared" si="6"/>
        <v>XXX</v>
      </c>
      <c r="C51" s="60">
        <f t="shared" si="7"/>
        <v>0</v>
      </c>
      <c r="R51" s="110">
        <v>2018</v>
      </c>
      <c r="S51" s="111">
        <f>E43</f>
        <v>0</v>
      </c>
      <c r="T51" s="111">
        <f t="shared" si="8"/>
        <v>0</v>
      </c>
      <c r="U51" s="111"/>
      <c r="V51" s="111">
        <f>J43</f>
        <v>0</v>
      </c>
      <c r="W51" s="112">
        <f t="shared" si="9"/>
        <v>0</v>
      </c>
    </row>
    <row r="52" spans="1:23" x14ac:dyDescent="0.25">
      <c r="A52" s="51" t="str">
        <f t="shared" si="6"/>
        <v>XXX</v>
      </c>
      <c r="B52" s="57" t="str">
        <f t="shared" si="6"/>
        <v>XXX</v>
      </c>
      <c r="C52" s="60">
        <f t="shared" si="7"/>
        <v>0</v>
      </c>
      <c r="R52" s="110">
        <v>2019</v>
      </c>
      <c r="S52" s="111">
        <f>F43</f>
        <v>0</v>
      </c>
      <c r="T52" s="111">
        <f t="shared" si="8"/>
        <v>0</v>
      </c>
      <c r="U52" s="111"/>
      <c r="V52" s="111">
        <f>M43</f>
        <v>0</v>
      </c>
      <c r="W52" s="112">
        <f t="shared" si="9"/>
        <v>0</v>
      </c>
    </row>
    <row r="53" spans="1:23" x14ac:dyDescent="0.25">
      <c r="A53" s="51" t="str">
        <f t="shared" si="6"/>
        <v>XXX</v>
      </c>
      <c r="B53" s="57" t="str">
        <f t="shared" si="6"/>
        <v>XXX</v>
      </c>
      <c r="C53" s="60">
        <f t="shared" si="7"/>
        <v>0</v>
      </c>
      <c r="R53" s="110">
        <v>2020</v>
      </c>
      <c r="S53" s="111">
        <f>G43</f>
        <v>0</v>
      </c>
      <c r="T53" s="111">
        <f t="shared" si="8"/>
        <v>0</v>
      </c>
      <c r="U53" s="111"/>
      <c r="V53" s="111">
        <f>P43</f>
        <v>0</v>
      </c>
      <c r="W53" s="112">
        <f t="shared" si="9"/>
        <v>0</v>
      </c>
    </row>
    <row r="54" spans="1:23" ht="15.75" thickBot="1" x14ac:dyDescent="0.3">
      <c r="A54" s="52" t="str">
        <f t="shared" si="6"/>
        <v>XXX</v>
      </c>
      <c r="B54" s="58" t="str">
        <f t="shared" si="6"/>
        <v>XXX</v>
      </c>
      <c r="C54" s="60">
        <f t="shared" si="7"/>
        <v>0</v>
      </c>
      <c r="I54" s="13" t="s">
        <v>10</v>
      </c>
      <c r="R54" s="110">
        <v>2021</v>
      </c>
      <c r="S54" s="111">
        <f>H43</f>
        <v>0</v>
      </c>
      <c r="T54" s="111">
        <f t="shared" si="8"/>
        <v>0</v>
      </c>
      <c r="U54" s="111"/>
      <c r="V54" s="111">
        <f>S43</f>
        <v>0</v>
      </c>
      <c r="W54" s="112">
        <f t="shared" si="9"/>
        <v>0</v>
      </c>
    </row>
    <row r="55" spans="1:23" ht="15.75" thickBot="1" x14ac:dyDescent="0.3">
      <c r="C55" s="66">
        <f>SUM(C48:C54)</f>
        <v>0</v>
      </c>
    </row>
    <row r="56" spans="1:23" x14ac:dyDescent="0.25">
      <c r="C56" s="44"/>
      <c r="D56" s="44"/>
      <c r="E56" s="44"/>
    </row>
  </sheetData>
  <sheetProtection algorithmName="SHA-512" hashValue="2Ksoes6rHVLFXB2ENoUsboHq4WkYvqKzk/Fuo8qZeaICKcfcswaNknIs0YmGuQbUR5ePqAdLQn/mN0HQA7n5KQ==" saltValue="GvLF5MfUur/diByEBlMliw==" spinCount="100000" sheet="1"/>
  <mergeCells count="23">
    <mergeCell ref="AB11:AE11"/>
    <mergeCell ref="M11:P11"/>
    <mergeCell ref="H11:H12"/>
    <mergeCell ref="F11:F12"/>
    <mergeCell ref="E11:E12"/>
    <mergeCell ref="B3:E3"/>
    <mergeCell ref="B4:E4"/>
    <mergeCell ref="G11:G12"/>
    <mergeCell ref="F3:H3"/>
    <mergeCell ref="F4:H4"/>
    <mergeCell ref="C11:C12"/>
    <mergeCell ref="D11:D12"/>
    <mergeCell ref="B5:E5"/>
    <mergeCell ref="F5:H5"/>
    <mergeCell ref="F8:G8"/>
    <mergeCell ref="D21:I21"/>
    <mergeCell ref="G24:G29"/>
    <mergeCell ref="I49:J49"/>
    <mergeCell ref="A34:B34"/>
    <mergeCell ref="A46:B46"/>
    <mergeCell ref="D24:D29"/>
    <mergeCell ref="E24:E29"/>
    <mergeCell ref="F24:F29"/>
  </mergeCells>
  <conditionalFormatting sqref="H13:H18">
    <cfRule type="cellIs" dxfId="20" priority="134" operator="equal">
      <formula>TRUE</formula>
    </cfRule>
  </conditionalFormatting>
  <conditionalFormatting sqref="G30">
    <cfRule type="cellIs" dxfId="19" priority="127" operator="equal">
      <formula>"PRAVDA"</formula>
    </cfRule>
  </conditionalFormatting>
  <conditionalFormatting sqref="AE13:AE18">
    <cfRule type="containsText" dxfId="18" priority="108" operator="containsText" text="pravda">
      <formula>NOT(ISERROR(SEARCH("pravda",AE13)))</formula>
    </cfRule>
    <cfRule type="cellIs" dxfId="17" priority="109" operator="equal">
      <formula>"""pravda"""</formula>
    </cfRule>
    <cfRule type="cellIs" dxfId="16" priority="110" operator="equal">
      <formula>TRUE</formula>
    </cfRule>
  </conditionalFormatting>
  <conditionalFormatting sqref="AE13:AE18">
    <cfRule type="containsText" dxfId="15" priority="103" operator="containsText" text="chyba">
      <formula>NOT(ISERROR(SEARCH("chyba",AE13)))</formula>
    </cfRule>
  </conditionalFormatting>
  <conditionalFormatting sqref="H18">
    <cfRule type="cellIs" dxfId="14" priority="71" operator="equal">
      <formula>FALSE</formula>
    </cfRule>
  </conditionalFormatting>
  <conditionalFormatting sqref="H13:H17">
    <cfRule type="containsText" dxfId="13" priority="68" operator="containsText" text="NEPRAVDA">
      <formula>NOT(ISERROR(SEARCH("NEPRAVDA",H13)))</formula>
    </cfRule>
  </conditionalFormatting>
  <conditionalFormatting sqref="P14:P18">
    <cfRule type="containsText" dxfId="12" priority="40" operator="containsText" text="pravda">
      <formula>NOT(ISERROR(SEARCH("pravda",P14)))</formula>
    </cfRule>
    <cfRule type="cellIs" dxfId="11" priority="41" operator="equal">
      <formula>"""pravda"""</formula>
    </cfRule>
    <cfRule type="cellIs" dxfId="10" priority="42" operator="equal">
      <formula>TRUE</formula>
    </cfRule>
  </conditionalFormatting>
  <conditionalFormatting sqref="P13 P15 P17">
    <cfRule type="containsText" dxfId="9" priority="37" operator="containsText" text="pravda">
      <formula>NOT(ISERROR(SEARCH("pravda",P13)))</formula>
    </cfRule>
    <cfRule type="cellIs" dxfId="8" priority="38" operator="equal">
      <formula>"""pravda"""</formula>
    </cfRule>
    <cfRule type="cellIs" dxfId="7" priority="39" operator="equal">
      <formula>TRUE</formula>
    </cfRule>
  </conditionalFormatting>
  <conditionalFormatting sqref="P13:P18">
    <cfRule type="containsText" dxfId="6" priority="32" operator="containsText" text="chyba">
      <formula>NOT(ISERROR(SEARCH("chyba",P13)))</formula>
    </cfRule>
  </conditionalFormatting>
  <conditionalFormatting sqref="P19">
    <cfRule type="containsText" dxfId="5" priority="9" operator="containsText" text="pravda">
      <formula>NOT(ISERROR(SEARCH("pravda",P19)))</formula>
    </cfRule>
    <cfRule type="cellIs" dxfId="4" priority="10" operator="equal">
      <formula>"""pravda"""</formula>
    </cfRule>
    <cfRule type="cellIs" dxfId="3" priority="11" operator="equal">
      <formula>TRUE</formula>
    </cfRule>
  </conditionalFormatting>
  <conditionalFormatting sqref="P19">
    <cfRule type="containsText" dxfId="2" priority="7" operator="containsText" text="chyba">
      <formula>NOT(ISERROR(SEARCH("chyba",P19)))</formula>
    </cfRule>
    <cfRule type="containsText" dxfId="1" priority="8" operator="containsText" text="chyba">
      <formula>NOT(ISERROR(SEARCH("chyba",P19)))</formula>
    </cfRule>
  </conditionalFormatting>
  <conditionalFormatting sqref="H13:H16">
    <cfRule type="containsText" dxfId="0" priority="1" operator="containsText" text="NEHODNOCENO">
      <formula>NOT(ISERROR(SEARCH("NEHODNOCENO",H13)))</formula>
    </cfRule>
  </conditionalFormatting>
  <pageMargins left="0.23622047244094491" right="0.23622047244094491" top="0.74803149606299213" bottom="0.74803149606299213" header="0.31496062992125984" footer="0.31496062992125984"/>
  <pageSetup paperSize="8" scale="49" fitToHeight="0" orientation="landscape" cellComments="asDisplayed" r:id="rId1"/>
  <ignoredErrors>
    <ignoredError sqref="H1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Kontrolní tabulka</vt:lpstr>
      <vt:lpstr>'Kontrolní tabulka'!Oblast_tisku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Špačková</dc:creator>
  <cp:lastModifiedBy>Skálová Kateřina</cp:lastModifiedBy>
  <cp:lastPrinted>2019-12-03T14:21:36Z</cp:lastPrinted>
  <dcterms:created xsi:type="dcterms:W3CDTF">2016-01-20T12:45:50Z</dcterms:created>
  <dcterms:modified xsi:type="dcterms:W3CDTF">2022-03-03T10:12:54Z</dcterms:modified>
</cp:coreProperties>
</file>