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J:\SF\IROP2\8 - Integrované nástroje\03 CLLD\07 Tabulky\čerpání MAS\Na web\"/>
    </mc:Choice>
  </mc:AlternateContent>
  <xr:revisionPtr revIDLastSave="0" documentId="8_{D3D3F825-CB69-4DA7-BF49-4F8DCCFFD4C5}" xr6:coauthVersionLast="47" xr6:coauthVersionMax="47" xr10:uidLastSave="{00000000-0000-0000-0000-000000000000}"/>
  <bookViews>
    <workbookView xWindow="28680" yWindow="-120" windowWidth="29040" windowHeight="17640" tabRatio="565" xr2:uid="{00000000-000D-0000-FFFF-FFFF00000000}"/>
  </bookViews>
  <sheets>
    <sheet name="List1" sheetId="14" r:id="rId1"/>
    <sheet name="PomocnáVrácené" sheetId="12" state="hidden" r:id="rId2"/>
  </sheets>
  <definedNames>
    <definedName name="_xlnm._FilterDatabase" localSheetId="0" hidden="1">List1!$B$5:$W$185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87" i="14" l="1"/>
  <c r="H187" i="14"/>
  <c r="I187" i="14"/>
  <c r="J187" i="14"/>
  <c r="K187" i="14"/>
  <c r="L187" i="14"/>
  <c r="M187" i="14"/>
  <c r="N187" i="14"/>
  <c r="O187" i="14"/>
  <c r="P187" i="14"/>
  <c r="Q187" i="14"/>
  <c r="R187" i="14"/>
  <c r="S187" i="14"/>
  <c r="T187" i="14"/>
  <c r="U187" i="14"/>
  <c r="V187" i="14"/>
  <c r="W187" i="14"/>
  <c r="Q12" i="12" l="1"/>
  <c r="Q13" i="12"/>
  <c r="C6" i="12" l="1"/>
  <c r="E6" i="12" s="1"/>
  <c r="C7" i="12"/>
  <c r="E7" i="12" s="1"/>
  <c r="C8" i="12"/>
  <c r="E8" i="12" s="1"/>
  <c r="C9" i="12"/>
  <c r="E9" i="12" s="1"/>
  <c r="C10" i="12"/>
  <c r="E10" i="12" s="1"/>
  <c r="C11" i="12"/>
  <c r="E11" i="12" s="1"/>
  <c r="C12" i="12"/>
  <c r="E12" i="12" s="1"/>
  <c r="C13" i="12"/>
  <c r="E13" i="12" s="1"/>
  <c r="C14" i="12"/>
  <c r="E14" i="12" s="1"/>
  <c r="C15" i="12"/>
  <c r="E15" i="12" s="1"/>
  <c r="C16" i="12"/>
  <c r="E16" i="12" s="1"/>
  <c r="C17" i="12"/>
  <c r="E17" i="12" s="1"/>
  <c r="C18" i="12"/>
  <c r="E18" i="12" s="1"/>
  <c r="C19" i="12"/>
  <c r="E19" i="12" s="1"/>
  <c r="C20" i="12"/>
  <c r="E20" i="12" s="1"/>
  <c r="C21" i="12"/>
  <c r="E21" i="12" s="1"/>
  <c r="C22" i="12"/>
  <c r="E22" i="12" s="1"/>
  <c r="C23" i="12"/>
  <c r="E23" i="12" s="1"/>
  <c r="C24" i="12"/>
  <c r="E24" i="12" s="1"/>
  <c r="C25" i="12"/>
  <c r="C26" i="12"/>
  <c r="E26" i="12" s="1"/>
  <c r="C27" i="12"/>
  <c r="E27" i="12" s="1"/>
  <c r="C28" i="12"/>
  <c r="E28" i="12" s="1"/>
  <c r="C29" i="12"/>
  <c r="C30" i="12"/>
  <c r="E30" i="12" s="1"/>
  <c r="C31" i="12"/>
  <c r="E31" i="12" s="1"/>
  <c r="C32" i="12"/>
  <c r="E32" i="12" s="1"/>
  <c r="C33" i="12"/>
  <c r="C34" i="12"/>
  <c r="E34" i="12" s="1"/>
  <c r="C35" i="12"/>
  <c r="E35" i="12" s="1"/>
  <c r="C36" i="12"/>
  <c r="E36" i="12" s="1"/>
  <c r="C37" i="12"/>
  <c r="C38" i="12"/>
  <c r="E38" i="12" s="1"/>
  <c r="C39" i="12"/>
  <c r="E39" i="12" s="1"/>
  <c r="C40" i="12"/>
  <c r="E40" i="12" s="1"/>
  <c r="C41" i="12"/>
  <c r="C42" i="12"/>
  <c r="E42" i="12" s="1"/>
  <c r="C43" i="12"/>
  <c r="E43" i="12" s="1"/>
  <c r="C44" i="12"/>
  <c r="E44" i="12" s="1"/>
  <c r="C45" i="12"/>
  <c r="C46" i="12"/>
  <c r="E46" i="12" s="1"/>
  <c r="C47" i="12"/>
  <c r="E47" i="12" s="1"/>
  <c r="C48" i="12"/>
  <c r="E48" i="12" s="1"/>
  <c r="C49" i="12"/>
  <c r="C50" i="12"/>
  <c r="E50" i="12" s="1"/>
  <c r="C51" i="12"/>
  <c r="E51" i="12" s="1"/>
  <c r="C52" i="12"/>
  <c r="E52" i="12" s="1"/>
  <c r="C53" i="12"/>
  <c r="C54" i="12"/>
  <c r="E54" i="12" s="1"/>
  <c r="C55" i="12"/>
  <c r="E55" i="12" s="1"/>
  <c r="C56" i="12"/>
  <c r="E56" i="12" s="1"/>
  <c r="C57" i="12"/>
  <c r="C58" i="12"/>
  <c r="E58" i="12" s="1"/>
  <c r="C59" i="12"/>
  <c r="E59" i="12" s="1"/>
  <c r="C60" i="12"/>
  <c r="E60" i="12" s="1"/>
  <c r="C61" i="12"/>
  <c r="C62" i="12"/>
  <c r="E62" i="12" s="1"/>
  <c r="C63" i="12"/>
  <c r="E63" i="12" s="1"/>
  <c r="C64" i="12"/>
  <c r="E64" i="12" s="1"/>
  <c r="C65" i="12"/>
  <c r="C66" i="12"/>
  <c r="E66" i="12" s="1"/>
  <c r="C67" i="12"/>
  <c r="E67" i="12" s="1"/>
  <c r="C68" i="12"/>
  <c r="E68" i="12" s="1"/>
  <c r="C69" i="12"/>
  <c r="C70" i="12"/>
  <c r="E70" i="12" s="1"/>
  <c r="C71" i="12"/>
  <c r="E71" i="12" s="1"/>
  <c r="C72" i="12"/>
  <c r="E72" i="12" s="1"/>
  <c r="C73" i="12"/>
  <c r="C74" i="12"/>
  <c r="E74" i="12" s="1"/>
  <c r="C75" i="12"/>
  <c r="E75" i="12" s="1"/>
  <c r="C76" i="12"/>
  <c r="E76" i="12" s="1"/>
  <c r="C77" i="12"/>
  <c r="C78" i="12"/>
  <c r="E78" i="12" s="1"/>
  <c r="C79" i="12"/>
  <c r="E79" i="12" s="1"/>
  <c r="C80" i="12"/>
  <c r="E80" i="12" s="1"/>
  <c r="C81" i="12"/>
  <c r="C82" i="12"/>
  <c r="E82" i="12" s="1"/>
  <c r="C83" i="12"/>
  <c r="E83" i="12" s="1"/>
  <c r="C84" i="12"/>
  <c r="E84" i="12" s="1"/>
  <c r="C85" i="12"/>
  <c r="C86" i="12"/>
  <c r="E86" i="12" s="1"/>
  <c r="C87" i="12"/>
  <c r="E87" i="12" s="1"/>
  <c r="C88" i="12"/>
  <c r="E88" i="12" s="1"/>
  <c r="C89" i="12"/>
  <c r="C90" i="12"/>
  <c r="E90" i="12" s="1"/>
  <c r="C91" i="12"/>
  <c r="E91" i="12" s="1"/>
  <c r="C92" i="12"/>
  <c r="E92" i="12" s="1"/>
  <c r="C93" i="12"/>
  <c r="C94" i="12"/>
  <c r="E94" i="12" s="1"/>
  <c r="C95" i="12"/>
  <c r="E95" i="12" s="1"/>
  <c r="C96" i="12"/>
  <c r="E96" i="12" s="1"/>
  <c r="C97" i="12"/>
  <c r="C98" i="12"/>
  <c r="E98" i="12" s="1"/>
  <c r="C99" i="12"/>
  <c r="E99" i="12" s="1"/>
  <c r="C100" i="12"/>
  <c r="E100" i="12" s="1"/>
  <c r="C101" i="12"/>
  <c r="C102" i="12"/>
  <c r="E102" i="12" s="1"/>
  <c r="C103" i="12"/>
  <c r="E103" i="12" s="1"/>
  <c r="C104" i="12"/>
  <c r="E104" i="12" s="1"/>
  <c r="C105" i="12"/>
  <c r="C106" i="12"/>
  <c r="E106" i="12" s="1"/>
  <c r="C107" i="12"/>
  <c r="E107" i="12" s="1"/>
  <c r="C108" i="12"/>
  <c r="E108" i="12" s="1"/>
  <c r="C109" i="12"/>
  <c r="C110" i="12"/>
  <c r="E110" i="12" s="1"/>
  <c r="C111" i="12"/>
  <c r="E111" i="12" s="1"/>
  <c r="C112" i="12"/>
  <c r="E112" i="12" s="1"/>
  <c r="C113" i="12"/>
  <c r="C114" i="12"/>
  <c r="E114" i="12" s="1"/>
  <c r="C115" i="12"/>
  <c r="E115" i="12" s="1"/>
  <c r="C116" i="12"/>
  <c r="E116" i="12" s="1"/>
  <c r="C117" i="12"/>
  <c r="C118" i="12"/>
  <c r="E118" i="12" s="1"/>
  <c r="C119" i="12"/>
  <c r="E119" i="12" s="1"/>
  <c r="C120" i="12"/>
  <c r="E120" i="12" s="1"/>
  <c r="C121" i="12"/>
  <c r="C122" i="12"/>
  <c r="E122" i="12" s="1"/>
  <c r="C123" i="12"/>
  <c r="E123" i="12" s="1"/>
  <c r="C124" i="12"/>
  <c r="E124" i="12" s="1"/>
  <c r="C125" i="12"/>
  <c r="C126" i="12"/>
  <c r="E126" i="12" s="1"/>
  <c r="C127" i="12"/>
  <c r="E127" i="12" s="1"/>
  <c r="C128" i="12"/>
  <c r="E128" i="12" s="1"/>
  <c r="C129" i="12"/>
  <c r="C130" i="12"/>
  <c r="E130" i="12" s="1"/>
  <c r="C131" i="12"/>
  <c r="E131" i="12" s="1"/>
  <c r="C132" i="12"/>
  <c r="E132" i="12" s="1"/>
  <c r="C133" i="12"/>
  <c r="C134" i="12"/>
  <c r="E134" i="12" s="1"/>
  <c r="C135" i="12"/>
  <c r="E135" i="12" s="1"/>
  <c r="C136" i="12"/>
  <c r="E136" i="12" s="1"/>
  <c r="C137" i="12"/>
  <c r="C138" i="12"/>
  <c r="E138" i="12" s="1"/>
  <c r="C139" i="12"/>
  <c r="E139" i="12" s="1"/>
  <c r="C140" i="12"/>
  <c r="E140" i="12" s="1"/>
  <c r="C141" i="12"/>
  <c r="C142" i="12"/>
  <c r="E142" i="12" s="1"/>
  <c r="C143" i="12"/>
  <c r="E143" i="12" s="1"/>
  <c r="C144" i="12"/>
  <c r="E144" i="12" s="1"/>
  <c r="C145" i="12"/>
  <c r="C146" i="12"/>
  <c r="E146" i="12" s="1"/>
  <c r="C147" i="12"/>
  <c r="E147" i="12" s="1"/>
  <c r="C148" i="12"/>
  <c r="E148" i="12" s="1"/>
  <c r="C149" i="12"/>
  <c r="C150" i="12"/>
  <c r="E150" i="12" s="1"/>
  <c r="C151" i="12"/>
  <c r="E151" i="12" s="1"/>
  <c r="C152" i="12"/>
  <c r="E152" i="12" s="1"/>
  <c r="C153" i="12"/>
  <c r="C154" i="12"/>
  <c r="E154" i="12" s="1"/>
  <c r="C155" i="12"/>
  <c r="E155" i="12" s="1"/>
  <c r="C156" i="12"/>
  <c r="E156" i="12" s="1"/>
  <c r="C157" i="12"/>
  <c r="C158" i="12"/>
  <c r="E158" i="12" s="1"/>
  <c r="C159" i="12"/>
  <c r="E159" i="12" s="1"/>
  <c r="C160" i="12"/>
  <c r="E160" i="12" s="1"/>
  <c r="C161" i="12"/>
  <c r="C162" i="12"/>
  <c r="E162" i="12" s="1"/>
  <c r="C163" i="12"/>
  <c r="E163" i="12" s="1"/>
  <c r="C164" i="12"/>
  <c r="E164" i="12" s="1"/>
  <c r="C165" i="12"/>
  <c r="C166" i="12"/>
  <c r="E166" i="12" s="1"/>
  <c r="C167" i="12"/>
  <c r="E167" i="12" s="1"/>
  <c r="C168" i="12"/>
  <c r="E168" i="12" s="1"/>
  <c r="C169" i="12"/>
  <c r="C170" i="12"/>
  <c r="E170" i="12" s="1"/>
  <c r="C171" i="12"/>
  <c r="E171" i="12" s="1"/>
  <c r="C172" i="12"/>
  <c r="E172" i="12" s="1"/>
  <c r="C173" i="12"/>
  <c r="C174" i="12"/>
  <c r="E174" i="12" s="1"/>
  <c r="C175" i="12"/>
  <c r="E175" i="12" s="1"/>
  <c r="C176" i="12"/>
  <c r="E176" i="12" s="1"/>
  <c r="C177" i="12"/>
  <c r="C178" i="12"/>
  <c r="E178" i="12" s="1"/>
  <c r="C179" i="12"/>
  <c r="E179" i="12" s="1"/>
  <c r="C180" i="12"/>
  <c r="E180" i="12" s="1"/>
  <c r="C181" i="12"/>
  <c r="C182" i="12"/>
  <c r="E182" i="12" s="1"/>
  <c r="C183" i="12"/>
  <c r="E183" i="12" s="1"/>
  <c r="C184" i="12"/>
  <c r="E184" i="12" s="1"/>
  <c r="C5" i="12"/>
  <c r="E5" i="12" s="1"/>
  <c r="D6" i="12"/>
  <c r="D7" i="12"/>
  <c r="D8" i="12"/>
  <c r="D9" i="12"/>
  <c r="D10" i="12"/>
  <c r="D11" i="12"/>
  <c r="D12" i="12"/>
  <c r="D13" i="12"/>
  <c r="D14" i="12"/>
  <c r="D15" i="12"/>
  <c r="D16" i="12"/>
  <c r="D17" i="12"/>
  <c r="D18" i="12"/>
  <c r="D19" i="12"/>
  <c r="D20" i="12"/>
  <c r="D21" i="12"/>
  <c r="D22" i="12"/>
  <c r="D23" i="12"/>
  <c r="D24" i="12"/>
  <c r="D25" i="12"/>
  <c r="D26" i="12"/>
  <c r="D27" i="12"/>
  <c r="D28" i="12"/>
  <c r="D29" i="12"/>
  <c r="D30" i="12"/>
  <c r="D31" i="12"/>
  <c r="D32" i="12"/>
  <c r="D33" i="12"/>
  <c r="D34" i="12"/>
  <c r="D35" i="12"/>
  <c r="D36" i="12"/>
  <c r="D37" i="12"/>
  <c r="D38" i="12"/>
  <c r="D39" i="12"/>
  <c r="D40" i="12"/>
  <c r="D41" i="12"/>
  <c r="D42" i="12"/>
  <c r="D43" i="12"/>
  <c r="D44" i="12"/>
  <c r="D45" i="12"/>
  <c r="D46" i="12"/>
  <c r="D47" i="12"/>
  <c r="D48" i="12"/>
  <c r="D49" i="12"/>
  <c r="D50" i="12"/>
  <c r="D51" i="12"/>
  <c r="D52" i="12"/>
  <c r="D53" i="12"/>
  <c r="D54" i="12"/>
  <c r="D55" i="12"/>
  <c r="D56" i="12"/>
  <c r="D57" i="12"/>
  <c r="D58" i="12"/>
  <c r="D59" i="12"/>
  <c r="D60" i="12"/>
  <c r="D61" i="12"/>
  <c r="D62" i="12"/>
  <c r="D63" i="12"/>
  <c r="D64" i="12"/>
  <c r="D65" i="12"/>
  <c r="D66" i="12"/>
  <c r="D67" i="12"/>
  <c r="D68" i="12"/>
  <c r="D69" i="12"/>
  <c r="D70" i="12"/>
  <c r="D71" i="12"/>
  <c r="D72" i="12"/>
  <c r="D73" i="12"/>
  <c r="D74" i="12"/>
  <c r="D75" i="12"/>
  <c r="D76" i="12"/>
  <c r="D77" i="12"/>
  <c r="D78" i="12"/>
  <c r="D79" i="12"/>
  <c r="D80" i="12"/>
  <c r="D81" i="12"/>
  <c r="D82" i="12"/>
  <c r="D83" i="12"/>
  <c r="D84" i="12"/>
  <c r="D85" i="12"/>
  <c r="D86" i="12"/>
  <c r="D87" i="12"/>
  <c r="D88" i="12"/>
  <c r="D89" i="12"/>
  <c r="D90" i="12"/>
  <c r="D91" i="12"/>
  <c r="D92" i="12"/>
  <c r="D93" i="12"/>
  <c r="D94" i="12"/>
  <c r="D95" i="12"/>
  <c r="D96" i="12"/>
  <c r="D97" i="12"/>
  <c r="D98" i="12"/>
  <c r="D99" i="12"/>
  <c r="D100" i="12"/>
  <c r="D101" i="12"/>
  <c r="D102" i="12"/>
  <c r="D103" i="12"/>
  <c r="D104" i="12"/>
  <c r="D105" i="12"/>
  <c r="D106" i="12"/>
  <c r="D107" i="12"/>
  <c r="D108" i="12"/>
  <c r="D109" i="12"/>
  <c r="D110" i="12"/>
  <c r="D111" i="12"/>
  <c r="D112" i="12"/>
  <c r="D113" i="12"/>
  <c r="D114" i="12"/>
  <c r="D115" i="12"/>
  <c r="D116" i="12"/>
  <c r="D117" i="12"/>
  <c r="D118" i="12"/>
  <c r="D119" i="12"/>
  <c r="D120" i="12"/>
  <c r="D121" i="12"/>
  <c r="D122" i="12"/>
  <c r="D123" i="12"/>
  <c r="D124" i="12"/>
  <c r="D125" i="12"/>
  <c r="D126" i="12"/>
  <c r="D127" i="12"/>
  <c r="D128" i="12"/>
  <c r="D129" i="12"/>
  <c r="D130" i="12"/>
  <c r="D131" i="12"/>
  <c r="D132" i="12"/>
  <c r="D133" i="12"/>
  <c r="D134" i="12"/>
  <c r="D135" i="12"/>
  <c r="D136" i="12"/>
  <c r="D137" i="12"/>
  <c r="D138" i="12"/>
  <c r="D139" i="12"/>
  <c r="D140" i="12"/>
  <c r="D141" i="12"/>
  <c r="D142" i="12"/>
  <c r="D143" i="12"/>
  <c r="D144" i="12"/>
  <c r="D145" i="12"/>
  <c r="D146" i="12"/>
  <c r="D147" i="12"/>
  <c r="D148" i="12"/>
  <c r="D149" i="12"/>
  <c r="D150" i="12"/>
  <c r="D151" i="12"/>
  <c r="D152" i="12"/>
  <c r="D153" i="12"/>
  <c r="D154" i="12"/>
  <c r="D155" i="12"/>
  <c r="D156" i="12"/>
  <c r="D157" i="12"/>
  <c r="D158" i="12"/>
  <c r="D159" i="12"/>
  <c r="D160" i="12"/>
  <c r="D161" i="12"/>
  <c r="D162" i="12"/>
  <c r="D163" i="12"/>
  <c r="D164" i="12"/>
  <c r="D165" i="12"/>
  <c r="D166" i="12"/>
  <c r="D167" i="12"/>
  <c r="D168" i="12"/>
  <c r="D169" i="12"/>
  <c r="D170" i="12"/>
  <c r="D171" i="12"/>
  <c r="D172" i="12"/>
  <c r="D173" i="12"/>
  <c r="D174" i="12"/>
  <c r="D175" i="12"/>
  <c r="D176" i="12"/>
  <c r="D177" i="12"/>
  <c r="D178" i="12"/>
  <c r="D179" i="12"/>
  <c r="D180" i="12"/>
  <c r="D181" i="12"/>
  <c r="D182" i="12"/>
  <c r="D183" i="12"/>
  <c r="D184" i="12"/>
  <c r="D5" i="12"/>
  <c r="B178" i="12"/>
  <c r="B179" i="12"/>
  <c r="B180" i="12"/>
  <c r="B181" i="12"/>
  <c r="B182" i="12"/>
  <c r="B183" i="12"/>
  <c r="B184" i="12"/>
  <c r="B170" i="12"/>
  <c r="B171" i="12"/>
  <c r="B172" i="12"/>
  <c r="B173" i="12"/>
  <c r="B174" i="12"/>
  <c r="B175" i="12"/>
  <c r="B176" i="12"/>
  <c r="B177" i="12"/>
  <c r="B163" i="12"/>
  <c r="B164" i="12"/>
  <c r="B165" i="12"/>
  <c r="B166" i="12"/>
  <c r="B167" i="12"/>
  <c r="B168" i="12"/>
  <c r="B169" i="12"/>
  <c r="B74" i="12"/>
  <c r="B75" i="12"/>
  <c r="B76" i="12"/>
  <c r="B77" i="12"/>
  <c r="B78" i="12"/>
  <c r="B79" i="12"/>
  <c r="B80" i="12"/>
  <c r="B81" i="12"/>
  <c r="B82" i="12"/>
  <c r="B83" i="12"/>
  <c r="B84" i="12"/>
  <c r="B85" i="12"/>
  <c r="B86" i="12"/>
  <c r="B87" i="12"/>
  <c r="B88" i="12"/>
  <c r="B89" i="12"/>
  <c r="B90" i="12"/>
  <c r="B91" i="12"/>
  <c r="B92" i="12"/>
  <c r="B93" i="12"/>
  <c r="B94" i="12"/>
  <c r="B95" i="12"/>
  <c r="B96" i="12"/>
  <c r="B97" i="12"/>
  <c r="B98" i="12"/>
  <c r="B99" i="12"/>
  <c r="B100" i="12"/>
  <c r="B101" i="12"/>
  <c r="B102" i="12"/>
  <c r="B103" i="12"/>
  <c r="B104" i="12"/>
  <c r="B105" i="12"/>
  <c r="B106" i="12"/>
  <c r="B107" i="12"/>
  <c r="B108" i="12"/>
  <c r="B109" i="12"/>
  <c r="B110" i="12"/>
  <c r="B111" i="12"/>
  <c r="B112" i="12"/>
  <c r="B113" i="12"/>
  <c r="B114" i="12"/>
  <c r="B115" i="12"/>
  <c r="B116" i="12"/>
  <c r="B117" i="12"/>
  <c r="B118" i="12"/>
  <c r="B119" i="12"/>
  <c r="B120" i="12"/>
  <c r="B121" i="12"/>
  <c r="B122" i="12"/>
  <c r="B123" i="12"/>
  <c r="B124" i="12"/>
  <c r="B125" i="12"/>
  <c r="B126" i="12"/>
  <c r="B127" i="12"/>
  <c r="B128" i="12"/>
  <c r="B129" i="12"/>
  <c r="B130" i="12"/>
  <c r="B131" i="12"/>
  <c r="B132" i="12"/>
  <c r="B133" i="12"/>
  <c r="B134" i="12"/>
  <c r="B135" i="12"/>
  <c r="B136" i="12"/>
  <c r="B137" i="12"/>
  <c r="B138" i="12"/>
  <c r="B139" i="12"/>
  <c r="B140" i="12"/>
  <c r="B141" i="12"/>
  <c r="B142" i="12"/>
  <c r="B143" i="12"/>
  <c r="B144" i="12"/>
  <c r="B145" i="12"/>
  <c r="B146" i="12"/>
  <c r="B147" i="12"/>
  <c r="B148" i="12"/>
  <c r="B149" i="12"/>
  <c r="B150" i="12"/>
  <c r="B151" i="12"/>
  <c r="B152" i="12"/>
  <c r="B153" i="12"/>
  <c r="B154" i="12"/>
  <c r="B155" i="12"/>
  <c r="B156" i="12"/>
  <c r="B157" i="12"/>
  <c r="B158" i="12"/>
  <c r="B159" i="12"/>
  <c r="B160" i="12"/>
  <c r="B161" i="12"/>
  <c r="B162" i="12"/>
  <c r="B6" i="12"/>
  <c r="B7" i="12"/>
  <c r="B8" i="12"/>
  <c r="B9" i="12"/>
  <c r="B10" i="12"/>
  <c r="B11" i="12"/>
  <c r="B12" i="12"/>
  <c r="B13" i="12"/>
  <c r="B14" i="12"/>
  <c r="B15" i="12"/>
  <c r="B16" i="12"/>
  <c r="B17" i="12"/>
  <c r="B18" i="12"/>
  <c r="B19" i="12"/>
  <c r="B20" i="12"/>
  <c r="B21" i="12"/>
  <c r="B22" i="12"/>
  <c r="B23" i="12"/>
  <c r="B24" i="12"/>
  <c r="B25" i="12"/>
  <c r="B26" i="12"/>
  <c r="B27" i="12"/>
  <c r="B28" i="12"/>
  <c r="B29" i="12"/>
  <c r="B30" i="12"/>
  <c r="B31" i="12"/>
  <c r="B32" i="12"/>
  <c r="B33" i="12"/>
  <c r="B34" i="12"/>
  <c r="B35" i="12"/>
  <c r="B36" i="12"/>
  <c r="B37" i="12"/>
  <c r="B38" i="12"/>
  <c r="B39" i="12"/>
  <c r="B40" i="12"/>
  <c r="B41" i="12"/>
  <c r="B42" i="12"/>
  <c r="B43" i="12"/>
  <c r="B44" i="12"/>
  <c r="B45" i="12"/>
  <c r="B46" i="12"/>
  <c r="B47" i="12"/>
  <c r="B48" i="12"/>
  <c r="B49" i="12"/>
  <c r="B50" i="12"/>
  <c r="B51" i="12"/>
  <c r="B52" i="12"/>
  <c r="B53" i="12"/>
  <c r="B54" i="12"/>
  <c r="B55" i="12"/>
  <c r="B56" i="12"/>
  <c r="B57" i="12"/>
  <c r="B58" i="12"/>
  <c r="B59" i="12"/>
  <c r="B60" i="12"/>
  <c r="B61" i="12"/>
  <c r="B62" i="12"/>
  <c r="B63" i="12"/>
  <c r="B64" i="12"/>
  <c r="B65" i="12"/>
  <c r="B66" i="12"/>
  <c r="B67" i="12"/>
  <c r="B68" i="12"/>
  <c r="B69" i="12"/>
  <c r="B70" i="12"/>
  <c r="B71" i="12"/>
  <c r="B72" i="12"/>
  <c r="B73" i="12"/>
  <c r="B5" i="12"/>
  <c r="F6" i="12"/>
  <c r="F7" i="12"/>
  <c r="E177" i="12" l="1"/>
  <c r="E169" i="12"/>
  <c r="E161" i="12"/>
  <c r="E153" i="12"/>
  <c r="E145" i="12"/>
  <c r="E133" i="12"/>
  <c r="E125" i="12"/>
  <c r="E117" i="12"/>
  <c r="E109" i="12"/>
  <c r="E101" i="12"/>
  <c r="E89" i="12"/>
  <c r="E81" i="12"/>
  <c r="E73" i="12"/>
  <c r="E61" i="12"/>
  <c r="E53" i="12"/>
  <c r="E45" i="12"/>
  <c r="E29" i="12"/>
  <c r="E181" i="12"/>
  <c r="E173" i="12"/>
  <c r="E165" i="12"/>
  <c r="E157" i="12"/>
  <c r="E149" i="12"/>
  <c r="E141" i="12"/>
  <c r="E137" i="12"/>
  <c r="E129" i="12"/>
  <c r="E121" i="12"/>
  <c r="E113" i="12"/>
  <c r="E105" i="12"/>
  <c r="E97" i="12"/>
  <c r="E93" i="12"/>
  <c r="E85" i="12"/>
  <c r="E77" i="12"/>
  <c r="E69" i="12"/>
  <c r="E65" i="12"/>
  <c r="E57" i="12"/>
  <c r="E49" i="12"/>
  <c r="E41" i="12"/>
  <c r="E37" i="12"/>
  <c r="E33" i="12"/>
  <c r="E25" i="12"/>
  <c r="F74" i="12"/>
  <c r="F5" i="12"/>
  <c r="F164" i="12"/>
  <c r="F63" i="12"/>
  <c r="F58" i="12"/>
  <c r="F75" i="12"/>
  <c r="F104" i="12"/>
  <c r="F62" i="12"/>
  <c r="F167" i="12"/>
  <c r="F68" i="12"/>
  <c r="F21" i="12"/>
  <c r="F95" i="12"/>
  <c r="F96" i="12"/>
  <c r="F43" i="12"/>
  <c r="F48" i="12"/>
  <c r="F151" i="12"/>
  <c r="F127" i="12"/>
  <c r="F72" i="12"/>
  <c r="F111" i="12"/>
  <c r="F11" i="12"/>
  <c r="F152" i="12"/>
  <c r="F102" i="12"/>
  <c r="F180" i="12"/>
  <c r="F16" i="12"/>
  <c r="F134" i="12"/>
  <c r="F28" i="12"/>
  <c r="F88" i="12"/>
  <c r="F162" i="12"/>
  <c r="F54" i="12"/>
  <c r="F125" i="12"/>
  <c r="F120" i="12"/>
  <c r="F148" i="12"/>
  <c r="F13" i="12"/>
  <c r="F106" i="12"/>
  <c r="F108" i="12"/>
  <c r="F170" i="12"/>
  <c r="F57" i="12"/>
  <c r="F56" i="12"/>
  <c r="F91" i="12"/>
  <c r="F14" i="12"/>
  <c r="F157" i="12"/>
  <c r="F80" i="12"/>
  <c r="F65" i="12"/>
  <c r="F77" i="12"/>
  <c r="F15" i="12"/>
  <c r="F47" i="12"/>
  <c r="F60" i="12"/>
  <c r="F20" i="12"/>
  <c r="F27" i="12"/>
  <c r="F145" i="12"/>
  <c r="F178" i="12"/>
  <c r="F94" i="12"/>
  <c r="F172" i="12"/>
  <c r="F131" i="12"/>
  <c r="F67" i="12"/>
  <c r="F168" i="12"/>
  <c r="F130" i="12"/>
  <c r="F8" i="12"/>
  <c r="F59" i="12"/>
  <c r="F136" i="12"/>
  <c r="F121" i="12"/>
  <c r="F115" i="12"/>
  <c r="F177" i="12"/>
  <c r="F165" i="12"/>
  <c r="F44" i="12"/>
  <c r="F64" i="12"/>
  <c r="F137" i="12"/>
  <c r="F154" i="12"/>
  <c r="F126" i="12"/>
  <c r="F61" i="12"/>
  <c r="F150" i="12"/>
  <c r="F174" i="12"/>
  <c r="F158" i="12"/>
  <c r="F179" i="12"/>
  <c r="F41" i="12"/>
  <c r="F18" i="12"/>
  <c r="F17" i="12"/>
  <c r="F141" i="12"/>
  <c r="F73" i="12"/>
  <c r="F113" i="12"/>
  <c r="F173" i="12"/>
  <c r="F155" i="12"/>
  <c r="F38" i="12"/>
  <c r="F101" i="12"/>
  <c r="F166" i="12"/>
  <c r="F83" i="12"/>
  <c r="F92" i="12"/>
  <c r="F79" i="12"/>
  <c r="F69" i="12"/>
  <c r="F116" i="12"/>
  <c r="F161" i="12"/>
  <c r="F103" i="12"/>
  <c r="F29" i="12"/>
  <c r="F25" i="12"/>
  <c r="F9" i="12"/>
  <c r="F82" i="12"/>
  <c r="F97" i="12"/>
  <c r="F46" i="12"/>
  <c r="F123" i="12"/>
  <c r="F135" i="12"/>
  <c r="F182" i="12"/>
  <c r="F33" i="12"/>
  <c r="F107" i="12"/>
  <c r="F147" i="12"/>
  <c r="F53" i="12"/>
  <c r="F40" i="12"/>
  <c r="F139" i="12"/>
  <c r="F36" i="12"/>
  <c r="F144" i="12"/>
  <c r="F112" i="12"/>
  <c r="F52" i="12"/>
  <c r="F133" i="12"/>
  <c r="F143" i="12"/>
  <c r="F118" i="12"/>
  <c r="F26" i="12"/>
  <c r="F30" i="12"/>
  <c r="F176" i="12"/>
  <c r="F142" i="12"/>
  <c r="F10" i="12"/>
  <c r="F12" i="12"/>
  <c r="F85" i="12"/>
  <c r="F76" i="12"/>
  <c r="F37" i="12"/>
  <c r="F149" i="12"/>
  <c r="F19" i="12"/>
  <c r="F156" i="12"/>
  <c r="F70" i="12"/>
  <c r="F87" i="12"/>
  <c r="F138" i="12"/>
  <c r="F117" i="12"/>
  <c r="F132" i="12"/>
  <c r="F84" i="12"/>
  <c r="F175" i="12"/>
  <c r="F110" i="12"/>
  <c r="F23" i="12"/>
  <c r="F99" i="12"/>
  <c r="F89" i="12"/>
  <c r="F39" i="12"/>
  <c r="F81" i="12"/>
  <c r="F90" i="12"/>
  <c r="F51" i="12"/>
  <c r="F100" i="12"/>
  <c r="F114" i="12"/>
  <c r="F119" i="12"/>
  <c r="F66" i="12"/>
  <c r="F22" i="12"/>
  <c r="F184" i="12"/>
  <c r="F35" i="12"/>
  <c r="F140" i="12"/>
  <c r="F153" i="12"/>
  <c r="F55" i="12"/>
  <c r="F128" i="12"/>
  <c r="F31" i="12"/>
  <c r="F105" i="12"/>
  <c r="F146" i="12"/>
  <c r="F171" i="12"/>
  <c r="F181" i="12"/>
  <c r="F45" i="12"/>
  <c r="F109" i="12"/>
  <c r="F49" i="12"/>
  <c r="F34" i="12"/>
  <c r="F160" i="12"/>
  <c r="F159" i="12"/>
  <c r="F86" i="12"/>
  <c r="F42" i="12"/>
  <c r="F124" i="12"/>
  <c r="F50" i="12"/>
  <c r="F169" i="12"/>
  <c r="F122" i="12"/>
  <c r="F98" i="12"/>
  <c r="F129" i="12"/>
  <c r="F24" i="12"/>
  <c r="F78" i="12"/>
  <c r="F183" i="12"/>
  <c r="F71" i="12"/>
  <c r="F163" i="12"/>
  <c r="F93" i="12"/>
  <c r="F32" i="12"/>
  <c r="N173" i="12" l="1"/>
  <c r="N109" i="12"/>
  <c r="N156" i="12"/>
  <c r="N92" i="12"/>
  <c r="N175" i="12"/>
  <c r="N111" i="12"/>
  <c r="N47" i="12"/>
  <c r="N97" i="12"/>
  <c r="N105" i="12"/>
  <c r="N91" i="12"/>
  <c r="N163" i="12"/>
  <c r="N117" i="12"/>
  <c r="N55" i="12"/>
  <c r="N144" i="12"/>
  <c r="N157" i="12"/>
  <c r="N93" i="12"/>
  <c r="N140" i="12"/>
  <c r="N76" i="12"/>
  <c r="N159" i="12"/>
  <c r="N95" i="12"/>
  <c r="N158" i="12"/>
  <c r="N90" i="12"/>
  <c r="N49" i="12"/>
  <c r="N177" i="12"/>
  <c r="N81" i="12"/>
  <c r="N179" i="12"/>
  <c r="N170" i="12"/>
  <c r="N153" i="12"/>
  <c r="N89" i="12"/>
  <c r="N136" i="12"/>
  <c r="N72" i="12"/>
  <c r="N139" i="12"/>
  <c r="N75" i="12"/>
  <c r="N45" i="12"/>
  <c r="N73" i="12"/>
  <c r="N176" i="12"/>
  <c r="N115" i="12"/>
  <c r="N102" i="12"/>
  <c r="N165" i="12"/>
  <c r="N101" i="12"/>
  <c r="N148" i="12"/>
  <c r="N84" i="12"/>
  <c r="N167" i="12"/>
  <c r="N103" i="12"/>
  <c r="N126" i="12"/>
  <c r="N182" i="12"/>
  <c r="N98" i="12"/>
  <c r="N96" i="12"/>
  <c r="N51" i="12"/>
  <c r="N44" i="12"/>
  <c r="N53" i="12"/>
  <c r="N113" i="12"/>
  <c r="N54" i="12"/>
  <c r="N104" i="12"/>
  <c r="N107" i="12"/>
  <c r="N82" i="12"/>
  <c r="N130" i="12"/>
  <c r="N116" i="12"/>
  <c r="N135" i="12"/>
  <c r="N65" i="12"/>
  <c r="N166" i="12"/>
  <c r="N86" i="12"/>
  <c r="N64" i="12"/>
  <c r="N152" i="12"/>
  <c r="N78" i="12"/>
  <c r="N106" i="12"/>
  <c r="N100" i="12"/>
  <c r="N178" i="12"/>
  <c r="N57" i="12"/>
  <c r="N141" i="12"/>
  <c r="N77" i="12"/>
  <c r="N124" i="12"/>
  <c r="N60" i="12"/>
  <c r="N143" i="12"/>
  <c r="N79" i="12"/>
  <c r="N94" i="12"/>
  <c r="N50" i="12"/>
  <c r="N62" i="12"/>
  <c r="N145" i="12"/>
  <c r="N160" i="12"/>
  <c r="N131" i="12"/>
  <c r="N58" i="12"/>
  <c r="N137" i="12"/>
  <c r="N184" i="12"/>
  <c r="N120" i="12"/>
  <c r="N56" i="12"/>
  <c r="N123" i="12"/>
  <c r="N59" i="12"/>
  <c r="N138" i="12"/>
  <c r="N162" i="12"/>
  <c r="N128" i="12"/>
  <c r="N67" i="12"/>
  <c r="N114" i="12"/>
  <c r="N149" i="12"/>
  <c r="N85" i="12"/>
  <c r="N132" i="12"/>
  <c r="N68" i="12"/>
  <c r="N151" i="12"/>
  <c r="N87" i="12"/>
  <c r="N69" i="12"/>
  <c r="N118" i="12"/>
  <c r="N46" i="12"/>
  <c r="N48" i="12"/>
  <c r="N61" i="12"/>
  <c r="N63" i="12"/>
  <c r="N146" i="12"/>
  <c r="N83" i="12"/>
  <c r="N121" i="12"/>
  <c r="N171" i="12"/>
  <c r="N74" i="12"/>
  <c r="N110" i="12"/>
  <c r="N133" i="12"/>
  <c r="N52" i="12"/>
  <c r="N122" i="12"/>
  <c r="N147" i="12"/>
  <c r="N154" i="12"/>
  <c r="N174" i="12"/>
  <c r="N88" i="12"/>
  <c r="N134" i="12"/>
  <c r="N181" i="12"/>
  <c r="N183" i="12"/>
  <c r="N66" i="12"/>
  <c r="N125" i="12"/>
  <c r="N172" i="12"/>
  <c r="N108" i="12"/>
  <c r="N127" i="12"/>
  <c r="N150" i="12"/>
  <c r="N112" i="12"/>
  <c r="N168" i="12"/>
  <c r="N142" i="12"/>
  <c r="N80" i="12"/>
  <c r="N180" i="12"/>
  <c r="N71" i="12"/>
  <c r="N129" i="12"/>
  <c r="N70" i="12"/>
  <c r="N169" i="12"/>
  <c r="N155" i="12"/>
  <c r="N161" i="12"/>
  <c r="N164" i="12"/>
  <c r="N119" i="12"/>
  <c r="N99" i="12"/>
  <c r="N43" i="12"/>
  <c r="N42" i="12"/>
  <c r="N41" i="12"/>
  <c r="N40" i="12"/>
  <c r="N39" i="12"/>
  <c r="N38" i="12"/>
  <c r="N37" i="12"/>
  <c r="N36" i="12"/>
  <c r="N35" i="12"/>
  <c r="N34" i="12"/>
  <c r="N31" i="12"/>
  <c r="N27" i="12"/>
  <c r="N22" i="12"/>
  <c r="N17" i="12"/>
  <c r="N10" i="12"/>
  <c r="N6" i="12"/>
  <c r="N12" i="12"/>
  <c r="N33" i="12"/>
  <c r="N26" i="12"/>
  <c r="N25" i="12"/>
  <c r="N21" i="12"/>
  <c r="N20" i="12"/>
  <c r="N5" i="12"/>
  <c r="N14" i="12"/>
  <c r="N7" i="12"/>
  <c r="N13" i="12"/>
  <c r="N28" i="12"/>
  <c r="N18" i="12"/>
  <c r="N15" i="12"/>
  <c r="N32" i="12"/>
  <c r="N29" i="12"/>
  <c r="N24" i="12"/>
  <c r="N16" i="12"/>
  <c r="N19" i="12"/>
  <c r="N8" i="12"/>
  <c r="N9" i="12"/>
  <c r="N30" i="12"/>
  <c r="N23" i="12"/>
  <c r="N11" i="12"/>
  <c r="H29" i="12" l="1"/>
  <c r="H166" i="12"/>
  <c r="H51" i="12"/>
  <c r="H79" i="12"/>
  <c r="H72" i="12"/>
  <c r="H119" i="12"/>
  <c r="H44" i="12"/>
  <c r="H157" i="12"/>
  <c r="H11" i="12"/>
  <c r="H87" i="12"/>
  <c r="H65" i="12"/>
  <c r="H112" i="12"/>
  <c r="H63" i="12"/>
  <c r="H158" i="12"/>
  <c r="H125" i="12"/>
  <c r="H102" i="12"/>
  <c r="H94" i="12"/>
  <c r="H101" i="12"/>
  <c r="H88" i="12"/>
  <c r="H74" i="12"/>
  <c r="H36" i="12"/>
  <c r="H110" i="12"/>
  <c r="H15" i="12"/>
  <c r="H109" i="12"/>
  <c r="H86" i="12"/>
  <c r="H64" i="12"/>
  <c r="H147" i="12"/>
  <c r="H26" i="12"/>
  <c r="H146" i="12"/>
  <c r="H123" i="12"/>
  <c r="H117" i="12"/>
  <c r="H54" i="12"/>
  <c r="H168" i="12"/>
  <c r="H21" i="12"/>
  <c r="H143" i="12"/>
  <c r="H120" i="12"/>
  <c r="H91" i="12"/>
  <c r="H182" i="12"/>
  <c r="H135" i="12"/>
  <c r="H5" i="12"/>
  <c r="H148" i="12"/>
  <c r="H111" i="12"/>
  <c r="H96" i="12"/>
  <c r="H38" i="12"/>
  <c r="H73" i="12"/>
  <c r="H24" i="12"/>
  <c r="H62" i="12"/>
  <c r="H61" i="12"/>
  <c r="H49" i="12"/>
  <c r="H104" i="12"/>
  <c r="H172" i="12"/>
  <c r="H8" i="12"/>
  <c r="H43" i="12"/>
  <c r="H35" i="12"/>
  <c r="H75" i="12"/>
  <c r="H184" i="12"/>
  <c r="H19" i="12"/>
  <c r="H31" i="12"/>
  <c r="H67" i="12"/>
  <c r="H13" i="12"/>
  <c r="H66" i="12"/>
  <c r="H41" i="12"/>
  <c r="H160" i="12"/>
  <c r="H127" i="12"/>
  <c r="H113" i="12"/>
  <c r="H121" i="12"/>
  <c r="H55" i="12"/>
  <c r="H115" i="12"/>
  <c r="H165" i="12"/>
  <c r="H136" i="12"/>
  <c r="H22" i="12"/>
  <c r="H47" i="12"/>
  <c r="H89" i="12"/>
  <c r="H9" i="12"/>
  <c r="H173" i="12"/>
  <c r="H150" i="12"/>
  <c r="H176" i="12"/>
  <c r="H149" i="12"/>
  <c r="H162" i="12"/>
  <c r="H57" i="12"/>
  <c r="H28" i="12"/>
  <c r="H177" i="12"/>
  <c r="H25" i="12"/>
  <c r="H152" i="12"/>
  <c r="H23" i="12"/>
  <c r="H100" i="12"/>
  <c r="H46" i="12"/>
  <c r="H6" i="12"/>
  <c r="H52" i="12"/>
  <c r="H131" i="12"/>
  <c r="H7" i="12"/>
  <c r="H42" i="12"/>
  <c r="H175" i="12"/>
  <c r="H80" i="12"/>
  <c r="H169" i="12"/>
  <c r="H141" i="12"/>
  <c r="H99" i="12"/>
  <c r="H156" i="12"/>
  <c r="H183" i="12"/>
  <c r="H48" i="12"/>
  <c r="H126" i="12"/>
  <c r="H140" i="12"/>
  <c r="H170" i="12"/>
  <c r="H179" i="12"/>
  <c r="H163" i="12"/>
  <c r="H138" i="12"/>
  <c r="H124" i="12"/>
  <c r="H178" i="12"/>
  <c r="H10" i="12"/>
  <c r="H180" i="12"/>
  <c r="H154" i="12"/>
  <c r="H27" i="12"/>
  <c r="H33" i="12"/>
  <c r="H103" i="12"/>
  <c r="H142" i="12"/>
  <c r="H118" i="12"/>
  <c r="H20" i="12"/>
  <c r="H116" i="12"/>
  <c r="H69" i="12"/>
  <c r="H14" i="12"/>
  <c r="H130" i="12"/>
  <c r="H107" i="12"/>
  <c r="H144" i="12"/>
  <c r="H106" i="12"/>
  <c r="H181" i="12"/>
  <c r="H30" i="12"/>
  <c r="H40" i="12"/>
  <c r="H70" i="12"/>
  <c r="H161" i="12"/>
  <c r="H114" i="12"/>
  <c r="H16" i="12"/>
  <c r="H68" i="12"/>
  <c r="H153" i="12"/>
  <c r="H12" i="12"/>
  <c r="H151" i="12"/>
  <c r="H129" i="12"/>
  <c r="H82" i="12"/>
  <c r="H59" i="12"/>
  <c r="H137" i="12"/>
  <c r="H58" i="12"/>
  <c r="H56" i="12"/>
  <c r="H155" i="12"/>
  <c r="H97" i="12"/>
  <c r="H50" i="12"/>
  <c r="H17" i="12"/>
  <c r="H84" i="12"/>
  <c r="H174" i="12"/>
  <c r="H32" i="12"/>
  <c r="H105" i="12"/>
  <c r="H92" i="12"/>
  <c r="H39" i="12"/>
  <c r="H37" i="12"/>
  <c r="H171" i="12"/>
  <c r="H128" i="12"/>
  <c r="H85" i="12"/>
  <c r="H95" i="12"/>
  <c r="H78" i="12"/>
  <c r="H108" i="12"/>
  <c r="H98" i="12"/>
  <c r="H139" i="12"/>
  <c r="H93" i="12"/>
  <c r="H18" i="12"/>
  <c r="H34" i="12"/>
  <c r="H60" i="12"/>
  <c r="H122" i="12"/>
  <c r="H159" i="12"/>
  <c r="H45" i="12"/>
  <c r="H132" i="12"/>
  <c r="H90" i="12"/>
  <c r="H83" i="12"/>
  <c r="H76" i="12"/>
  <c r="H167" i="12"/>
  <c r="H145" i="12"/>
  <c r="H134" i="12"/>
  <c r="H81" i="12"/>
  <c r="H77" i="12"/>
  <c r="H53" i="12"/>
  <c r="H71" i="12"/>
  <c r="H164" i="12"/>
  <c r="H133" i="12"/>
  <c r="I130" i="12"/>
  <c r="I131" i="12"/>
  <c r="I70" i="12"/>
  <c r="I105" i="12"/>
  <c r="I25" i="12"/>
  <c r="I158" i="12"/>
  <c r="I37" i="12"/>
  <c r="I36" i="12"/>
  <c r="I150" i="12"/>
  <c r="I153" i="12"/>
  <c r="I109" i="12"/>
  <c r="I177" i="12"/>
  <c r="I183" i="12"/>
  <c r="I170" i="12"/>
  <c r="I168" i="12"/>
  <c r="I137" i="12"/>
  <c r="I125" i="12"/>
  <c r="I119" i="12"/>
  <c r="I147" i="12"/>
  <c r="I44" i="12"/>
  <c r="I41" i="12"/>
  <c r="I111" i="12"/>
  <c r="I113" i="12"/>
  <c r="I112" i="12"/>
  <c r="I103" i="12"/>
  <c r="I32" i="12"/>
  <c r="I14" i="12"/>
  <c r="I123" i="12"/>
  <c r="I43" i="12"/>
  <c r="I145" i="12"/>
  <c r="I173" i="12"/>
  <c r="I26" i="12"/>
  <c r="I48" i="12"/>
  <c r="I59" i="12"/>
  <c r="I67" i="12"/>
  <c r="I34" i="12"/>
  <c r="I78" i="12"/>
  <c r="I9" i="12"/>
  <c r="I143" i="12"/>
  <c r="I148" i="12"/>
  <c r="I73" i="12"/>
  <c r="I141" i="12"/>
  <c r="I139" i="12"/>
  <c r="I42" i="12"/>
  <c r="I172" i="12"/>
  <c r="I97" i="12"/>
  <c r="I94" i="12"/>
  <c r="I52" i="12"/>
  <c r="I72" i="12"/>
  <c r="I60" i="12"/>
  <c r="I81" i="12"/>
  <c r="I24" i="12"/>
  <c r="I142" i="12"/>
  <c r="I164" i="12"/>
  <c r="I95" i="12"/>
  <c r="I31" i="12"/>
  <c r="I64" i="12"/>
  <c r="I135" i="12"/>
  <c r="I93" i="12"/>
  <c r="I79" i="12"/>
  <c r="I120" i="12"/>
  <c r="I106" i="12"/>
  <c r="I118" i="12"/>
  <c r="I122" i="12"/>
  <c r="I116" i="12"/>
  <c r="I7" i="12"/>
  <c r="I159" i="12"/>
  <c r="I129" i="12"/>
  <c r="I28" i="12"/>
  <c r="I138" i="12"/>
  <c r="I63" i="12"/>
  <c r="I161" i="12"/>
  <c r="I71" i="12"/>
  <c r="I39" i="12"/>
  <c r="I55" i="12"/>
  <c r="I134" i="12"/>
  <c r="I22" i="12"/>
  <c r="I51" i="12"/>
  <c r="I155" i="12"/>
  <c r="I23" i="12"/>
  <c r="I176" i="12"/>
  <c r="I66" i="12"/>
  <c r="I46" i="12"/>
  <c r="I102" i="12"/>
  <c r="I110" i="12"/>
  <c r="I133" i="12"/>
  <c r="I92" i="12"/>
  <c r="I47" i="12"/>
  <c r="I87" i="12"/>
  <c r="I149" i="12"/>
  <c r="I84" i="12"/>
  <c r="I146" i="12"/>
  <c r="I18" i="12"/>
  <c r="I165" i="12"/>
  <c r="I6" i="12"/>
  <c r="I108" i="12"/>
  <c r="I11" i="12"/>
  <c r="I117" i="12"/>
  <c r="I35" i="12"/>
  <c r="I74" i="12"/>
  <c r="I86" i="12"/>
  <c r="I182" i="12"/>
  <c r="I88" i="12"/>
  <c r="I115" i="12"/>
  <c r="I160" i="12"/>
  <c r="I29" i="12"/>
  <c r="I152" i="12"/>
  <c r="I163" i="12"/>
  <c r="I21" i="12"/>
  <c r="I175" i="12"/>
  <c r="I156" i="12"/>
  <c r="I91" i="12"/>
  <c r="I38" i="12"/>
  <c r="I140" i="12"/>
  <c r="I179" i="12"/>
  <c r="I27" i="12"/>
  <c r="I99" i="12"/>
  <c r="I174" i="12"/>
  <c r="I107" i="12"/>
  <c r="I96" i="12"/>
  <c r="I85" i="12"/>
  <c r="I132" i="12"/>
  <c r="I40" i="12"/>
  <c r="I89" i="12"/>
  <c r="I126" i="12"/>
  <c r="I75" i="12"/>
  <c r="I33" i="12"/>
  <c r="I19" i="12"/>
  <c r="I166" i="12"/>
  <c r="I20" i="12"/>
  <c r="I16" i="12"/>
  <c r="I45" i="12"/>
  <c r="I136" i="12"/>
  <c r="I162" i="12"/>
  <c r="I171" i="12"/>
  <c r="I169" i="12"/>
  <c r="I184" i="12"/>
  <c r="I178" i="12"/>
  <c r="I121" i="12"/>
  <c r="I30" i="12"/>
  <c r="I50" i="12"/>
  <c r="I181" i="12"/>
  <c r="I83" i="12"/>
  <c r="I77" i="12"/>
  <c r="I180" i="12"/>
  <c r="I98" i="12"/>
  <c r="I53" i="12"/>
  <c r="I12" i="12"/>
  <c r="I151" i="12"/>
  <c r="I128" i="12"/>
  <c r="I62" i="12"/>
  <c r="I54" i="12"/>
  <c r="I154" i="12"/>
  <c r="I82" i="12"/>
  <c r="I144" i="12"/>
  <c r="I69" i="12"/>
  <c r="I100" i="12"/>
  <c r="I68" i="12"/>
  <c r="I80" i="12"/>
  <c r="I57" i="12"/>
  <c r="I76" i="12"/>
  <c r="I49" i="12"/>
  <c r="I17" i="12"/>
  <c r="I127" i="12"/>
  <c r="I114" i="12"/>
  <c r="I157" i="12"/>
  <c r="I101" i="12"/>
  <c r="I124" i="12"/>
  <c r="I5" i="12"/>
  <c r="I13" i="12"/>
  <c r="I61" i="12"/>
  <c r="I104" i="12"/>
  <c r="I15" i="12"/>
  <c r="I8" i="12"/>
  <c r="I65" i="12"/>
  <c r="I167" i="12"/>
  <c r="I90" i="12"/>
  <c r="I58" i="12"/>
  <c r="I10" i="12"/>
  <c r="I56" i="12"/>
  <c r="Q10" i="12" l="1"/>
  <c r="Q11" i="12"/>
  <c r="K46" i="12"/>
  <c r="K110" i="12"/>
  <c r="K174" i="12"/>
  <c r="K87" i="12"/>
  <c r="K151" i="12"/>
  <c r="K64" i="12"/>
  <c r="K128" i="12"/>
  <c r="K61" i="12"/>
  <c r="K177" i="12"/>
  <c r="K121" i="12"/>
  <c r="K50" i="12"/>
  <c r="K114" i="12"/>
  <c r="K178" i="12"/>
  <c r="K91" i="12"/>
  <c r="K155" i="12"/>
  <c r="K68" i="12"/>
  <c r="K132" i="12"/>
  <c r="K77" i="12"/>
  <c r="K37" i="12"/>
  <c r="K137" i="12"/>
  <c r="K70" i="12"/>
  <c r="K134" i="12"/>
  <c r="K47" i="12"/>
  <c r="K111" i="12"/>
  <c r="K175" i="12"/>
  <c r="K88" i="12"/>
  <c r="K152" i="12"/>
  <c r="K157" i="12"/>
  <c r="K117" i="12"/>
  <c r="K90" i="12"/>
  <c r="K44" i="12"/>
  <c r="K41" i="12"/>
  <c r="K170" i="12"/>
  <c r="K124" i="12"/>
  <c r="K92" i="12"/>
  <c r="K35" i="12"/>
  <c r="K140" i="12"/>
  <c r="K138" i="12"/>
  <c r="K29" i="12"/>
  <c r="K24" i="12"/>
  <c r="K23" i="12"/>
  <c r="K19" i="12"/>
  <c r="K16" i="12"/>
  <c r="K10" i="12"/>
  <c r="K13" i="12"/>
  <c r="K11" i="12"/>
  <c r="K62" i="12"/>
  <c r="K126" i="12"/>
  <c r="K39" i="12"/>
  <c r="K103" i="12"/>
  <c r="K167" i="12"/>
  <c r="K80" i="12"/>
  <c r="K144" i="12"/>
  <c r="K125" i="12"/>
  <c r="K85" i="12"/>
  <c r="K66" i="12"/>
  <c r="K130" i="12"/>
  <c r="K43" i="12"/>
  <c r="K107" i="12"/>
  <c r="K171" i="12"/>
  <c r="K84" i="12"/>
  <c r="K148" i="12"/>
  <c r="K141" i="12"/>
  <c r="K101" i="12"/>
  <c r="K86" i="12"/>
  <c r="K150" i="12"/>
  <c r="K63" i="12"/>
  <c r="K127" i="12"/>
  <c r="K40" i="12"/>
  <c r="K104" i="12"/>
  <c r="K168" i="12"/>
  <c r="K81" i="12"/>
  <c r="K181" i="12"/>
  <c r="K154" i="12"/>
  <c r="K108" i="12"/>
  <c r="K83" i="12"/>
  <c r="K45" i="12"/>
  <c r="K99" i="12"/>
  <c r="K109" i="12"/>
  <c r="K179" i="12"/>
  <c r="K27" i="12"/>
  <c r="K25" i="12"/>
  <c r="K22" i="12"/>
  <c r="K17" i="12"/>
  <c r="K7" i="12"/>
  <c r="K6" i="12"/>
  <c r="K8" i="12"/>
  <c r="K78" i="12"/>
  <c r="K142" i="12"/>
  <c r="K55" i="12"/>
  <c r="K119" i="12"/>
  <c r="K183" i="12"/>
  <c r="K96" i="12"/>
  <c r="K160" i="12"/>
  <c r="K49" i="12"/>
  <c r="K149" i="12"/>
  <c r="K82" i="12"/>
  <c r="K146" i="12"/>
  <c r="K59" i="12"/>
  <c r="K123" i="12"/>
  <c r="K36" i="12"/>
  <c r="K100" i="12"/>
  <c r="K164" i="12"/>
  <c r="K65" i="12"/>
  <c r="K165" i="12"/>
  <c r="K38" i="12"/>
  <c r="K102" i="12"/>
  <c r="K166" i="12"/>
  <c r="K79" i="12"/>
  <c r="K143" i="12"/>
  <c r="K56" i="12"/>
  <c r="K120" i="12"/>
  <c r="K184" i="12"/>
  <c r="K145" i="12"/>
  <c r="K89" i="12"/>
  <c r="K67" i="12"/>
  <c r="K172" i="12"/>
  <c r="K115" i="12"/>
  <c r="K42" i="12"/>
  <c r="K147" i="12"/>
  <c r="K161" i="12"/>
  <c r="K74" i="12"/>
  <c r="K58" i="12"/>
  <c r="K163" i="12"/>
  <c r="K69" i="12"/>
  <c r="K156" i="12"/>
  <c r="K32" i="12"/>
  <c r="K30" i="12"/>
  <c r="K33" i="12"/>
  <c r="K21" i="12"/>
  <c r="K20" i="12"/>
  <c r="K15" i="12"/>
  <c r="K9" i="12"/>
  <c r="K94" i="12"/>
  <c r="K158" i="12"/>
  <c r="K71" i="12"/>
  <c r="K135" i="12"/>
  <c r="K48" i="12"/>
  <c r="K112" i="12"/>
  <c r="K176" i="12"/>
  <c r="K113" i="12"/>
  <c r="K57" i="12"/>
  <c r="K34" i="12"/>
  <c r="K98" i="12"/>
  <c r="K162" i="12"/>
  <c r="K75" i="12"/>
  <c r="K139" i="12"/>
  <c r="K52" i="12"/>
  <c r="K116" i="12"/>
  <c r="K180" i="12"/>
  <c r="K129" i="12"/>
  <c r="K73" i="12"/>
  <c r="K54" i="12"/>
  <c r="K118" i="12"/>
  <c r="K182" i="12"/>
  <c r="K95" i="12"/>
  <c r="K159" i="12"/>
  <c r="K72" i="12"/>
  <c r="K136" i="12"/>
  <c r="K93" i="12"/>
  <c r="K53" i="12"/>
  <c r="K153" i="12"/>
  <c r="K131" i="12"/>
  <c r="K97" i="12"/>
  <c r="K173" i="12"/>
  <c r="K106" i="12"/>
  <c r="K60" i="12"/>
  <c r="K105" i="12"/>
  <c r="K51" i="12"/>
  <c r="K122" i="12"/>
  <c r="K76" i="12"/>
  <c r="K169" i="12"/>
  <c r="K133" i="12"/>
  <c r="K31" i="12"/>
  <c r="K28" i="12"/>
  <c r="K26" i="12"/>
  <c r="K18" i="12"/>
  <c r="K5" i="12"/>
  <c r="K12" i="12"/>
  <c r="K14" i="12"/>
  <c r="L171" i="12"/>
  <c r="L54" i="12"/>
  <c r="L100" i="12"/>
  <c r="L169" i="12"/>
  <c r="L174" i="12"/>
  <c r="L142" i="12"/>
  <c r="L37" i="12"/>
  <c r="L126" i="12"/>
  <c r="L143" i="12"/>
  <c r="L55" i="12"/>
  <c r="L5" i="12"/>
  <c r="L77" i="12"/>
  <c r="L157" i="12"/>
  <c r="L61" i="12"/>
  <c r="L62" i="12"/>
  <c r="L130" i="12"/>
  <c r="L106" i="12"/>
  <c r="L124" i="12"/>
  <c r="L159" i="12"/>
  <c r="L35" i="12"/>
  <c r="L101" i="12"/>
  <c r="L82" i="12"/>
  <c r="L27" i="12"/>
  <c r="L20" i="12"/>
  <c r="L87" i="12"/>
  <c r="L103" i="12"/>
  <c r="L63" i="12"/>
  <c r="L113" i="12"/>
  <c r="L86" i="12"/>
  <c r="L109" i="12"/>
  <c r="L175" i="12"/>
  <c r="L72" i="12"/>
  <c r="L164" i="12"/>
  <c r="L150" i="12"/>
  <c r="L133" i="12"/>
  <c r="L12" i="12"/>
  <c r="L50" i="12"/>
  <c r="L177" i="12"/>
  <c r="L138" i="12"/>
  <c r="L127" i="12"/>
  <c r="L122" i="12"/>
  <c r="L11" i="12"/>
  <c r="L39" i="12"/>
  <c r="L97" i="12"/>
  <c r="L178" i="12"/>
  <c r="L79" i="12"/>
  <c r="L70" i="12"/>
  <c r="L67" i="12"/>
  <c r="L76" i="12"/>
  <c r="L140" i="12"/>
  <c r="L114" i="12"/>
  <c r="L64" i="12"/>
  <c r="L65" i="12"/>
  <c r="L181" i="12"/>
  <c r="L21" i="12"/>
  <c r="L25" i="12"/>
  <c r="L117" i="12"/>
  <c r="L93" i="12"/>
  <c r="L179" i="12"/>
  <c r="L125" i="12"/>
  <c r="L152" i="12"/>
  <c r="L42" i="12"/>
  <c r="L119" i="12"/>
  <c r="L38" i="12"/>
  <c r="L84" i="12"/>
  <c r="L26" i="12"/>
  <c r="L14" i="12"/>
  <c r="L30" i="12"/>
  <c r="L182" i="12"/>
  <c r="L151" i="12"/>
  <c r="L134" i="12"/>
  <c r="L128" i="12"/>
  <c r="L94" i="12"/>
  <c r="L147" i="12"/>
  <c r="L137" i="12"/>
  <c r="L43" i="12"/>
  <c r="L120" i="12"/>
  <c r="L16" i="12"/>
  <c r="L162" i="12"/>
  <c r="L146" i="12"/>
  <c r="L145" i="12"/>
  <c r="L23" i="12"/>
  <c r="L166" i="12"/>
  <c r="L141" i="12"/>
  <c r="L102" i="12"/>
  <c r="L51" i="12"/>
  <c r="L131" i="12"/>
  <c r="L15" i="12"/>
  <c r="L116" i="12"/>
  <c r="L99" i="12"/>
  <c r="L69" i="12"/>
  <c r="L34" i="12"/>
  <c r="L112" i="12"/>
  <c r="L170" i="12"/>
  <c r="L184" i="12"/>
  <c r="L46" i="12"/>
  <c r="L28" i="12"/>
  <c r="L17" i="12"/>
  <c r="L144" i="12"/>
  <c r="L108" i="12"/>
  <c r="L111" i="12"/>
  <c r="L81" i="12"/>
  <c r="L105" i="12"/>
  <c r="L104" i="12"/>
  <c r="L168" i="12"/>
  <c r="L49" i="12"/>
  <c r="L59" i="12"/>
  <c r="L53" i="12"/>
  <c r="L29" i="12"/>
  <c r="L22" i="12"/>
  <c r="L78" i="12"/>
  <c r="L36" i="12"/>
  <c r="L180" i="12"/>
  <c r="L110" i="12"/>
  <c r="L156" i="12"/>
  <c r="L132" i="12"/>
  <c r="L7" i="12"/>
  <c r="L66" i="12"/>
  <c r="L154" i="12"/>
  <c r="L121" i="12"/>
  <c r="L45" i="12"/>
  <c r="L60" i="12"/>
  <c r="L75" i="12"/>
  <c r="L73" i="12"/>
  <c r="L68" i="12"/>
  <c r="L183" i="12"/>
  <c r="L19" i="12"/>
  <c r="L24" i="12"/>
  <c r="L161" i="12"/>
  <c r="L107" i="12"/>
  <c r="L148" i="12"/>
  <c r="L48" i="12"/>
  <c r="L118" i="12"/>
  <c r="L167" i="12"/>
  <c r="L57" i="12"/>
  <c r="L58" i="12"/>
  <c r="L123" i="12"/>
  <c r="L56" i="12"/>
  <c r="L139" i="12"/>
  <c r="L83" i="12"/>
  <c r="L10" i="12"/>
  <c r="L6" i="12"/>
  <c r="L32" i="12"/>
  <c r="L149" i="12"/>
  <c r="L44" i="12"/>
  <c r="L91" i="12"/>
  <c r="L115" i="12"/>
  <c r="L80" i="12"/>
  <c r="L85" i="12"/>
  <c r="L135" i="12"/>
  <c r="L88" i="12"/>
  <c r="L92" i="12"/>
  <c r="L89" i="12"/>
  <c r="L96" i="12"/>
  <c r="L90" i="12"/>
  <c r="L176" i="12"/>
  <c r="L98" i="12"/>
  <c r="L47" i="12"/>
  <c r="L52" i="12"/>
  <c r="L163" i="12"/>
  <c r="L8" i="12"/>
  <c r="L18" i="12"/>
  <c r="L9" i="12"/>
  <c r="L74" i="12"/>
  <c r="L173" i="12"/>
  <c r="L158" i="12"/>
  <c r="L136" i="12"/>
  <c r="L153" i="12"/>
  <c r="L95" i="12"/>
  <c r="L33" i="12"/>
  <c r="L13" i="12"/>
  <c r="L71" i="12"/>
  <c r="L172" i="12"/>
  <c r="L155" i="12"/>
  <c r="L160" i="12"/>
  <c r="L40" i="12"/>
  <c r="L165" i="12"/>
  <c r="L41" i="12"/>
  <c r="L129" i="12"/>
  <c r="L31" i="12"/>
  <c r="G55" i="12" l="1"/>
  <c r="G15" i="12"/>
  <c r="G132" i="12"/>
  <c r="G84" i="12"/>
  <c r="G182" i="12"/>
  <c r="G46" i="12"/>
  <c r="G10" i="12"/>
  <c r="G135" i="12"/>
  <c r="G107" i="12"/>
  <c r="G73" i="12"/>
  <c r="G57" i="12"/>
  <c r="G41" i="12"/>
  <c r="G25" i="12"/>
  <c r="G9" i="12"/>
  <c r="G150" i="12"/>
  <c r="G134" i="12"/>
  <c r="G118" i="12"/>
  <c r="G102" i="12"/>
  <c r="G86" i="12"/>
  <c r="G166" i="12"/>
  <c r="G180" i="12"/>
  <c r="G51" i="12"/>
  <c r="G23" i="12"/>
  <c r="G152" i="12"/>
  <c r="G128" i="12"/>
  <c r="G108" i="12"/>
  <c r="G76" i="12"/>
  <c r="G70" i="12"/>
  <c r="G42" i="12"/>
  <c r="G14" i="12"/>
  <c r="G143" i="12"/>
  <c r="G103" i="12"/>
  <c r="G79" i="12"/>
  <c r="G170" i="12"/>
  <c r="G64" i="12"/>
  <c r="G48" i="12"/>
  <c r="G32" i="12"/>
  <c r="G16" i="12"/>
  <c r="G157" i="12"/>
  <c r="G141" i="12"/>
  <c r="G125" i="12"/>
  <c r="G109" i="12"/>
  <c r="G93" i="12"/>
  <c r="G77" i="12"/>
  <c r="G172" i="12"/>
  <c r="G71" i="12"/>
  <c r="G156" i="12"/>
  <c r="G104" i="12"/>
  <c r="G168" i="12"/>
  <c r="G49" i="12"/>
  <c r="G17" i="12"/>
  <c r="G142" i="12"/>
  <c r="G126" i="12"/>
  <c r="G94" i="12"/>
  <c r="G173" i="12"/>
  <c r="G39" i="12"/>
  <c r="G59" i="12"/>
  <c r="G27" i="12"/>
  <c r="G148" i="12"/>
  <c r="G96" i="12"/>
  <c r="G175" i="12"/>
  <c r="G5" i="12"/>
  <c r="G54" i="12"/>
  <c r="G18" i="12"/>
  <c r="G139" i="12"/>
  <c r="G111" i="12"/>
  <c r="G75" i="12"/>
  <c r="G61" i="12"/>
  <c r="G45" i="12"/>
  <c r="G29" i="12"/>
  <c r="G13" i="12"/>
  <c r="G154" i="12"/>
  <c r="G138" i="12"/>
  <c r="G122" i="12"/>
  <c r="G106" i="12"/>
  <c r="G90" i="12"/>
  <c r="G74" i="12"/>
  <c r="G184" i="12"/>
  <c r="G63" i="12"/>
  <c r="G31" i="12"/>
  <c r="G160" i="12"/>
  <c r="G136" i="12"/>
  <c r="G112" i="12"/>
  <c r="G88" i="12"/>
  <c r="G178" i="12"/>
  <c r="G50" i="12"/>
  <c r="G26" i="12"/>
  <c r="G151" i="12"/>
  <c r="G115" i="12"/>
  <c r="G83" i="12"/>
  <c r="G174" i="12"/>
  <c r="G68" i="12"/>
  <c r="G52" i="12"/>
  <c r="G36" i="12"/>
  <c r="G20" i="12"/>
  <c r="G161" i="12"/>
  <c r="G145" i="12"/>
  <c r="G129" i="12"/>
  <c r="G113" i="12"/>
  <c r="G97" i="12"/>
  <c r="G81" i="12"/>
  <c r="G176" i="12"/>
  <c r="G35" i="12"/>
  <c r="G62" i="12"/>
  <c r="G22" i="12"/>
  <c r="G147" i="12"/>
  <c r="G119" i="12"/>
  <c r="G91" i="12"/>
  <c r="G65" i="12"/>
  <c r="G33" i="12"/>
  <c r="G158" i="12"/>
  <c r="G110" i="12"/>
  <c r="G78" i="12"/>
  <c r="G67" i="12"/>
  <c r="G124" i="12"/>
  <c r="G155" i="12"/>
  <c r="G53" i="12"/>
  <c r="G146" i="12"/>
  <c r="G82" i="12"/>
  <c r="G19" i="12"/>
  <c r="G120" i="12"/>
  <c r="G164" i="12"/>
  <c r="G38" i="12"/>
  <c r="G131" i="12"/>
  <c r="G167" i="12"/>
  <c r="G60" i="12"/>
  <c r="G28" i="12"/>
  <c r="G153" i="12"/>
  <c r="G121" i="12"/>
  <c r="G89" i="12"/>
  <c r="G183" i="12"/>
  <c r="G99" i="12"/>
  <c r="G21" i="12"/>
  <c r="G114" i="12"/>
  <c r="G100" i="12"/>
  <c r="G6" i="12"/>
  <c r="G181" i="12"/>
  <c r="G105" i="12"/>
  <c r="G37" i="12"/>
  <c r="G177" i="12"/>
  <c r="G43" i="12"/>
  <c r="G92" i="12"/>
  <c r="G159" i="12"/>
  <c r="G72" i="12"/>
  <c r="G40" i="12"/>
  <c r="G8" i="12"/>
  <c r="G165" i="12"/>
  <c r="G7" i="12"/>
  <c r="G30" i="12"/>
  <c r="G69" i="12"/>
  <c r="G162" i="12"/>
  <c r="G98" i="12"/>
  <c r="G11" i="12"/>
  <c r="G116" i="12"/>
  <c r="G171" i="12"/>
  <c r="G34" i="12"/>
  <c r="G123" i="12"/>
  <c r="G163" i="12"/>
  <c r="G56" i="12"/>
  <c r="G24" i="12"/>
  <c r="G149" i="12"/>
  <c r="G117" i="12"/>
  <c r="G85" i="12"/>
  <c r="G179" i="12"/>
  <c r="G47" i="12"/>
  <c r="G144" i="12"/>
  <c r="G66" i="12"/>
  <c r="G95" i="12"/>
  <c r="G44" i="12"/>
  <c r="G12" i="12"/>
  <c r="G137" i="12"/>
  <c r="G169" i="12"/>
  <c r="G80" i="12"/>
  <c r="G127" i="12"/>
  <c r="G130" i="12"/>
  <c r="G140" i="12"/>
  <c r="G58" i="12"/>
  <c r="G87" i="12"/>
  <c r="G133" i="12"/>
  <c r="G101" i="12"/>
  <c r="J59" i="12" l="1"/>
  <c r="J27" i="12"/>
  <c r="J148" i="12"/>
  <c r="J104" i="12"/>
  <c r="J175" i="12"/>
  <c r="J54" i="12"/>
  <c r="J139" i="12"/>
  <c r="J111" i="12"/>
  <c r="J75" i="12"/>
  <c r="J65" i="12"/>
  <c r="J49" i="12"/>
  <c r="J33" i="12"/>
  <c r="J17" i="12"/>
  <c r="J158" i="12"/>
  <c r="J184" i="12"/>
  <c r="J63" i="12"/>
  <c r="J31" i="12"/>
  <c r="J160" i="12"/>
  <c r="J140" i="12"/>
  <c r="J116" i="12"/>
  <c r="J92" i="12"/>
  <c r="J58" i="12"/>
  <c r="J34" i="12"/>
  <c r="J151" i="12"/>
  <c r="J115" i="12"/>
  <c r="J83" i="12"/>
  <c r="J72" i="12"/>
  <c r="J56" i="12"/>
  <c r="J40" i="12"/>
  <c r="J24" i="12"/>
  <c r="J8" i="12"/>
  <c r="J161" i="12"/>
  <c r="J133" i="12"/>
  <c r="J117" i="12"/>
  <c r="J101" i="12"/>
  <c r="J85" i="12"/>
  <c r="J176" i="12"/>
  <c r="J47" i="12"/>
  <c r="J132" i="12"/>
  <c r="J30" i="12"/>
  <c r="J10" i="12"/>
  <c r="J155" i="12"/>
  <c r="J127" i="12"/>
  <c r="J99" i="12"/>
  <c r="J73" i="12"/>
  <c r="J57" i="12"/>
  <c r="J25" i="12"/>
  <c r="J150" i="12"/>
  <c r="J166" i="12"/>
  <c r="J71" i="12"/>
  <c r="J35" i="12"/>
  <c r="J156" i="12"/>
  <c r="J124" i="12"/>
  <c r="J80" i="12"/>
  <c r="J168" i="12"/>
  <c r="J62" i="12"/>
  <c r="J22" i="12"/>
  <c r="J147" i="12"/>
  <c r="J119" i="12"/>
  <c r="J91" i="12"/>
  <c r="J69" i="12"/>
  <c r="J53" i="12"/>
  <c r="J37" i="12"/>
  <c r="J21" i="12"/>
  <c r="J162" i="12"/>
  <c r="J146" i="12"/>
  <c r="J142" i="12"/>
  <c r="J130" i="12"/>
  <c r="J126" i="12"/>
  <c r="J114" i="12"/>
  <c r="J110" i="12"/>
  <c r="J98" i="12"/>
  <c r="J94" i="12"/>
  <c r="J82" i="12"/>
  <c r="J78" i="12"/>
  <c r="J173" i="12"/>
  <c r="J67" i="12"/>
  <c r="J39" i="12"/>
  <c r="J11" i="12"/>
  <c r="J144" i="12"/>
  <c r="J120" i="12"/>
  <c r="J100" i="12"/>
  <c r="J171" i="12"/>
  <c r="J66" i="12"/>
  <c r="J159" i="12"/>
  <c r="J123" i="12"/>
  <c r="J87" i="12"/>
  <c r="J163" i="12"/>
  <c r="J60" i="12"/>
  <c r="J44" i="12"/>
  <c r="J28" i="12"/>
  <c r="J12" i="12"/>
  <c r="J149" i="12"/>
  <c r="J137" i="12"/>
  <c r="J121" i="12"/>
  <c r="J105" i="12"/>
  <c r="J89" i="12"/>
  <c r="J165" i="12"/>
  <c r="J179" i="12"/>
  <c r="J7" i="12"/>
  <c r="J84" i="12"/>
  <c r="J182" i="12"/>
  <c r="J41" i="12"/>
  <c r="J9" i="12"/>
  <c r="J177" i="12"/>
  <c r="J43" i="12"/>
  <c r="J15" i="12"/>
  <c r="J46" i="12"/>
  <c r="J29" i="12"/>
  <c r="J122" i="12"/>
  <c r="J102" i="12"/>
  <c r="J152" i="12"/>
  <c r="J136" i="12"/>
  <c r="J88" i="12"/>
  <c r="J70" i="12"/>
  <c r="J50" i="12"/>
  <c r="J14" i="12"/>
  <c r="J103" i="12"/>
  <c r="J68" i="12"/>
  <c r="J36" i="12"/>
  <c r="J129" i="12"/>
  <c r="J97" i="12"/>
  <c r="J135" i="12"/>
  <c r="J154" i="12"/>
  <c r="J178" i="12"/>
  <c r="J26" i="12"/>
  <c r="J79" i="12"/>
  <c r="J52" i="12"/>
  <c r="J157" i="12"/>
  <c r="J145" i="12"/>
  <c r="J113" i="12"/>
  <c r="J172" i="12"/>
  <c r="J106" i="12"/>
  <c r="J38" i="12"/>
  <c r="J167" i="12"/>
  <c r="J141" i="12"/>
  <c r="J109" i="12"/>
  <c r="J55" i="12"/>
  <c r="J96" i="12"/>
  <c r="J107" i="12"/>
  <c r="J45" i="12"/>
  <c r="J138" i="12"/>
  <c r="J118" i="12"/>
  <c r="J74" i="12"/>
  <c r="J180" i="12"/>
  <c r="J128" i="12"/>
  <c r="J76" i="12"/>
  <c r="J42" i="12"/>
  <c r="J6" i="12"/>
  <c r="J95" i="12"/>
  <c r="J181" i="12"/>
  <c r="J64" i="12"/>
  <c r="J32" i="12"/>
  <c r="J125" i="12"/>
  <c r="J93" i="12"/>
  <c r="J169" i="12"/>
  <c r="J5" i="12"/>
  <c r="J18" i="12"/>
  <c r="J61" i="12"/>
  <c r="J134" i="12"/>
  <c r="J90" i="12"/>
  <c r="J51" i="12"/>
  <c r="J23" i="12"/>
  <c r="J112" i="12"/>
  <c r="J143" i="12"/>
  <c r="J174" i="12"/>
  <c r="J20" i="12"/>
  <c r="J81" i="12"/>
  <c r="J13" i="12"/>
  <c r="J86" i="12"/>
  <c r="J19" i="12"/>
  <c r="J108" i="12"/>
  <c r="J164" i="12"/>
  <c r="J131" i="12"/>
  <c r="J170" i="12"/>
  <c r="J48" i="12"/>
  <c r="J16" i="12"/>
  <c r="J153" i="12"/>
  <c r="J77" i="12"/>
  <c r="J183" i="12"/>
  <c r="M71" i="12" l="1"/>
  <c r="O71" i="12" s="1"/>
  <c r="M35" i="12"/>
  <c r="O35" i="12" s="1"/>
  <c r="M156" i="12"/>
  <c r="O156" i="12" s="1"/>
  <c r="M96" i="12"/>
  <c r="O96" i="12" s="1"/>
  <c r="M168" i="12"/>
  <c r="O168" i="12" s="1"/>
  <c r="M62" i="12"/>
  <c r="O62" i="12" s="1"/>
  <c r="M22" i="12"/>
  <c r="O22" i="12" s="1"/>
  <c r="M18" i="12"/>
  <c r="O18" i="12" s="1"/>
  <c r="M147" i="12"/>
  <c r="O147" i="12" s="1"/>
  <c r="M119" i="12"/>
  <c r="O119" i="12" s="1"/>
  <c r="M91" i="12"/>
  <c r="O91" i="12" s="1"/>
  <c r="M61" i="12"/>
  <c r="O61" i="12" s="1"/>
  <c r="M45" i="12"/>
  <c r="O45" i="12" s="1"/>
  <c r="M29" i="12"/>
  <c r="O29" i="12" s="1"/>
  <c r="M13" i="12"/>
  <c r="O13" i="12" s="1"/>
  <c r="M154" i="12"/>
  <c r="O154" i="12" s="1"/>
  <c r="M142" i="12"/>
  <c r="O142" i="12" s="1"/>
  <c r="M138" i="12"/>
  <c r="O138" i="12" s="1"/>
  <c r="M126" i="12"/>
  <c r="O126" i="12" s="1"/>
  <c r="M122" i="12"/>
  <c r="O122" i="12" s="1"/>
  <c r="M110" i="12"/>
  <c r="O110" i="12" s="1"/>
  <c r="M106" i="12"/>
  <c r="O106" i="12" s="1"/>
  <c r="M94" i="12"/>
  <c r="O94" i="12" s="1"/>
  <c r="M90" i="12"/>
  <c r="O90" i="12" s="1"/>
  <c r="M78" i="12"/>
  <c r="O78" i="12" s="1"/>
  <c r="M74" i="12"/>
  <c r="O74" i="12" s="1"/>
  <c r="M173" i="12"/>
  <c r="O173" i="12" s="1"/>
  <c r="M67" i="12"/>
  <c r="O67" i="12" s="1"/>
  <c r="M39" i="12"/>
  <c r="O39" i="12" s="1"/>
  <c r="M11" i="12"/>
  <c r="O11" i="12" s="1"/>
  <c r="M136" i="12"/>
  <c r="O136" i="12" s="1"/>
  <c r="M112" i="12"/>
  <c r="O112" i="12" s="1"/>
  <c r="M88" i="12"/>
  <c r="O88" i="12" s="1"/>
  <c r="M171" i="12"/>
  <c r="O171" i="12" s="1"/>
  <c r="M178" i="12"/>
  <c r="O178" i="12" s="1"/>
  <c r="M50" i="12"/>
  <c r="O50" i="12" s="1"/>
  <c r="M26" i="12"/>
  <c r="O26" i="12" s="1"/>
  <c r="M159" i="12"/>
  <c r="O159" i="12" s="1"/>
  <c r="M123" i="12"/>
  <c r="O123" i="12" s="1"/>
  <c r="M87" i="12"/>
  <c r="O87" i="12" s="1"/>
  <c r="M163" i="12"/>
  <c r="O163" i="12" s="1"/>
  <c r="M174" i="12"/>
  <c r="O174" i="12" s="1"/>
  <c r="M68" i="12"/>
  <c r="O68" i="12" s="1"/>
  <c r="M52" i="12"/>
  <c r="O52" i="12" s="1"/>
  <c r="M36" i="12"/>
  <c r="O36" i="12" s="1"/>
  <c r="M20" i="12"/>
  <c r="O20" i="12" s="1"/>
  <c r="M149" i="12"/>
  <c r="O149" i="12" s="1"/>
  <c r="M145" i="12"/>
  <c r="O145" i="12" s="1"/>
  <c r="M129" i="12"/>
  <c r="O129" i="12" s="1"/>
  <c r="M113" i="12"/>
  <c r="O113" i="12" s="1"/>
  <c r="M97" i="12"/>
  <c r="O97" i="12" s="1"/>
  <c r="M81" i="12"/>
  <c r="O81" i="12" s="1"/>
  <c r="M165" i="12"/>
  <c r="O165" i="12" s="1"/>
  <c r="M179" i="12"/>
  <c r="O179" i="12" s="1"/>
  <c r="M15" i="12"/>
  <c r="O15" i="12" s="1"/>
  <c r="M5" i="12"/>
  <c r="O5" i="12" s="1"/>
  <c r="M37" i="12"/>
  <c r="O37" i="12" s="1"/>
  <c r="M162" i="12"/>
  <c r="O162" i="12" s="1"/>
  <c r="M134" i="12"/>
  <c r="O134" i="12" s="1"/>
  <c r="M114" i="12"/>
  <c r="O114" i="12" s="1"/>
  <c r="M102" i="12"/>
  <c r="O102" i="12" s="1"/>
  <c r="M86" i="12"/>
  <c r="O86" i="12" s="1"/>
  <c r="M47" i="12"/>
  <c r="O47" i="12" s="1"/>
  <c r="M7" i="12"/>
  <c r="O7" i="12" s="1"/>
  <c r="M104" i="12"/>
  <c r="O104" i="12" s="1"/>
  <c r="M30" i="12"/>
  <c r="O30" i="12" s="1"/>
  <c r="M155" i="12"/>
  <c r="O155" i="12" s="1"/>
  <c r="M127" i="12"/>
  <c r="O127" i="12" s="1"/>
  <c r="M99" i="12"/>
  <c r="O99" i="12" s="1"/>
  <c r="M65" i="12"/>
  <c r="O65" i="12" s="1"/>
  <c r="M49" i="12"/>
  <c r="O49" i="12" s="1"/>
  <c r="M33" i="12"/>
  <c r="O33" i="12" s="1"/>
  <c r="M17" i="12"/>
  <c r="O17" i="12" s="1"/>
  <c r="M158" i="12"/>
  <c r="O158" i="12" s="1"/>
  <c r="M177" i="12"/>
  <c r="O177" i="12" s="1"/>
  <c r="M43" i="12"/>
  <c r="O43" i="12" s="1"/>
  <c r="M19" i="12"/>
  <c r="O19" i="12" s="1"/>
  <c r="M140" i="12"/>
  <c r="O140" i="12" s="1"/>
  <c r="M116" i="12"/>
  <c r="O116" i="12" s="1"/>
  <c r="M92" i="12"/>
  <c r="O92" i="12" s="1"/>
  <c r="M164" i="12"/>
  <c r="O164" i="12" s="1"/>
  <c r="M58" i="12"/>
  <c r="O58" i="12" s="1"/>
  <c r="M38" i="12"/>
  <c r="O38" i="12" s="1"/>
  <c r="M34" i="12"/>
  <c r="O34" i="12" s="1"/>
  <c r="M6" i="12"/>
  <c r="O6" i="12" s="1"/>
  <c r="M131" i="12"/>
  <c r="O131" i="12" s="1"/>
  <c r="M95" i="12"/>
  <c r="O95" i="12" s="1"/>
  <c r="M167" i="12"/>
  <c r="O167" i="12" s="1"/>
  <c r="M181" i="12"/>
  <c r="O181" i="12" s="1"/>
  <c r="M72" i="12"/>
  <c r="O72" i="12" s="1"/>
  <c r="M56" i="12"/>
  <c r="O56" i="12" s="1"/>
  <c r="M40" i="12"/>
  <c r="O40" i="12" s="1"/>
  <c r="M24" i="12"/>
  <c r="O24" i="12" s="1"/>
  <c r="M8" i="12"/>
  <c r="O8" i="12" s="1"/>
  <c r="M153" i="12"/>
  <c r="O153" i="12" s="1"/>
  <c r="M133" i="12"/>
  <c r="O133" i="12" s="1"/>
  <c r="M117" i="12"/>
  <c r="O117" i="12" s="1"/>
  <c r="M101" i="12"/>
  <c r="O101" i="12" s="1"/>
  <c r="M85" i="12"/>
  <c r="O85" i="12" s="1"/>
  <c r="M169" i="12"/>
  <c r="O169" i="12" s="1"/>
  <c r="M183" i="12"/>
  <c r="O183" i="12" s="1"/>
  <c r="M55" i="12"/>
  <c r="O55" i="12" s="1"/>
  <c r="M124" i="12"/>
  <c r="O124" i="12" s="1"/>
  <c r="M80" i="12"/>
  <c r="O80" i="12" s="1"/>
  <c r="M46" i="12"/>
  <c r="O46" i="12" s="1"/>
  <c r="M135" i="12"/>
  <c r="O135" i="12" s="1"/>
  <c r="M107" i="12"/>
  <c r="O107" i="12" s="1"/>
  <c r="M69" i="12"/>
  <c r="O69" i="12" s="1"/>
  <c r="M53" i="12"/>
  <c r="O53" i="12" s="1"/>
  <c r="M21" i="12"/>
  <c r="O21" i="12" s="1"/>
  <c r="M146" i="12"/>
  <c r="O146" i="12" s="1"/>
  <c r="M130" i="12"/>
  <c r="O130" i="12" s="1"/>
  <c r="M118" i="12"/>
  <c r="O118" i="12" s="1"/>
  <c r="M98" i="12"/>
  <c r="O98" i="12" s="1"/>
  <c r="M82" i="12"/>
  <c r="O82" i="12" s="1"/>
  <c r="M180" i="12"/>
  <c r="O180" i="12" s="1"/>
  <c r="M51" i="12"/>
  <c r="O51" i="12" s="1"/>
  <c r="M59" i="12"/>
  <c r="O59" i="12" s="1"/>
  <c r="M175" i="12"/>
  <c r="O175" i="12" s="1"/>
  <c r="M111" i="12"/>
  <c r="O111" i="12" s="1"/>
  <c r="M73" i="12"/>
  <c r="O73" i="12" s="1"/>
  <c r="M9" i="12"/>
  <c r="O9" i="12" s="1"/>
  <c r="M184" i="12"/>
  <c r="O184" i="12" s="1"/>
  <c r="M31" i="12"/>
  <c r="O31" i="12" s="1"/>
  <c r="M108" i="12"/>
  <c r="O108" i="12" s="1"/>
  <c r="M151" i="12"/>
  <c r="O151" i="12" s="1"/>
  <c r="M83" i="12"/>
  <c r="O83" i="12" s="1"/>
  <c r="M170" i="12"/>
  <c r="O170" i="12" s="1"/>
  <c r="M48" i="12"/>
  <c r="O48" i="12" s="1"/>
  <c r="M16" i="12"/>
  <c r="O16" i="12" s="1"/>
  <c r="M161" i="12"/>
  <c r="O161" i="12" s="1"/>
  <c r="M141" i="12"/>
  <c r="O141" i="12" s="1"/>
  <c r="M109" i="12"/>
  <c r="O109" i="12" s="1"/>
  <c r="M77" i="12"/>
  <c r="O77" i="12" s="1"/>
  <c r="M176" i="12"/>
  <c r="O176" i="12" s="1"/>
  <c r="M148" i="12"/>
  <c r="O148" i="12" s="1"/>
  <c r="M84" i="12"/>
  <c r="O84" i="12" s="1"/>
  <c r="M41" i="12"/>
  <c r="O41" i="12" s="1"/>
  <c r="M166" i="12"/>
  <c r="O166" i="12" s="1"/>
  <c r="M128" i="12"/>
  <c r="O128" i="12" s="1"/>
  <c r="M42" i="12"/>
  <c r="O42" i="12" s="1"/>
  <c r="M115" i="12"/>
  <c r="O115" i="12" s="1"/>
  <c r="M125" i="12"/>
  <c r="O125" i="12" s="1"/>
  <c r="M93" i="12"/>
  <c r="O93" i="12" s="1"/>
  <c r="M132" i="12"/>
  <c r="O132" i="12" s="1"/>
  <c r="M54" i="12"/>
  <c r="O54" i="12" s="1"/>
  <c r="M10" i="12"/>
  <c r="O10" i="12" s="1"/>
  <c r="M75" i="12"/>
  <c r="O75" i="12" s="1"/>
  <c r="M150" i="12"/>
  <c r="O150" i="12" s="1"/>
  <c r="M152" i="12"/>
  <c r="O152" i="12" s="1"/>
  <c r="M120" i="12"/>
  <c r="O120" i="12" s="1"/>
  <c r="M70" i="12"/>
  <c r="O70" i="12" s="1"/>
  <c r="M103" i="12"/>
  <c r="O103" i="12" s="1"/>
  <c r="M60" i="12"/>
  <c r="O60" i="12" s="1"/>
  <c r="M28" i="12"/>
  <c r="O28" i="12" s="1"/>
  <c r="M89" i="12"/>
  <c r="O89" i="12" s="1"/>
  <c r="M182" i="12"/>
  <c r="O182" i="12" s="1"/>
  <c r="M139" i="12"/>
  <c r="O139" i="12" s="1"/>
  <c r="M25" i="12"/>
  <c r="O25" i="12" s="1"/>
  <c r="M63" i="12"/>
  <c r="O63" i="12" s="1"/>
  <c r="M23" i="12"/>
  <c r="O23" i="12" s="1"/>
  <c r="M144" i="12"/>
  <c r="O144" i="12" s="1"/>
  <c r="M100" i="12"/>
  <c r="O100" i="12" s="1"/>
  <c r="M66" i="12"/>
  <c r="O66" i="12" s="1"/>
  <c r="M143" i="12"/>
  <c r="O143" i="12" s="1"/>
  <c r="M79" i="12"/>
  <c r="O79" i="12" s="1"/>
  <c r="M44" i="12"/>
  <c r="O44" i="12" s="1"/>
  <c r="M12" i="12"/>
  <c r="O12" i="12" s="1"/>
  <c r="M157" i="12"/>
  <c r="O157" i="12" s="1"/>
  <c r="M137" i="12"/>
  <c r="O137" i="12" s="1"/>
  <c r="M105" i="12"/>
  <c r="O105" i="12" s="1"/>
  <c r="M172" i="12"/>
  <c r="O172" i="12" s="1"/>
  <c r="M160" i="12"/>
  <c r="O160" i="12" s="1"/>
  <c r="M76" i="12"/>
  <c r="O76" i="12" s="1"/>
  <c r="M64" i="12"/>
  <c r="O64" i="12" s="1"/>
  <c r="M32" i="12"/>
  <c r="O32" i="12" s="1"/>
  <c r="M27" i="12"/>
  <c r="O27" i="12" s="1"/>
  <c r="M57" i="12"/>
  <c r="O57" i="12" s="1"/>
  <c r="M14" i="12"/>
  <c r="O14" i="12" s="1"/>
  <c r="M121" i="12"/>
  <c r="O121" i="12" s="1"/>
</calcChain>
</file>

<file path=xl/sharedStrings.xml><?xml version="1.0" encoding="utf-8"?>
<sst xmlns="http://schemas.openxmlformats.org/spreadsheetml/2006/main" count="770" uniqueCount="597">
  <si>
    <t>Nositel strategie</t>
  </si>
  <si>
    <t>Registrační číslo ISg</t>
  </si>
  <si>
    <t>Kraj</t>
  </si>
  <si>
    <t>Jihočeský</t>
  </si>
  <si>
    <t>Jihomoravský</t>
  </si>
  <si>
    <t>Karlovarský</t>
  </si>
  <si>
    <t>Královéhradecký</t>
  </si>
  <si>
    <t>Liberecký</t>
  </si>
  <si>
    <t>Moravskoslezský</t>
  </si>
  <si>
    <t>Olomoucký</t>
  </si>
  <si>
    <t>Pardubický</t>
  </si>
  <si>
    <t>Plzeňský</t>
  </si>
  <si>
    <t>Středočeský</t>
  </si>
  <si>
    <t>Ústecký</t>
  </si>
  <si>
    <t>Vysočina</t>
  </si>
  <si>
    <t>Zlínský</t>
  </si>
  <si>
    <t>Pořadové číslo</t>
  </si>
  <si>
    <t>Stav</t>
  </si>
  <si>
    <t>Datum vrácení</t>
  </si>
  <si>
    <t>1. kolo</t>
  </si>
  <si>
    <t>2. kolo</t>
  </si>
  <si>
    <t>3. kolo</t>
  </si>
  <si>
    <t>4. kolo</t>
  </si>
  <si>
    <t>Vrácena?</t>
  </si>
  <si>
    <t>Datum podání v 2. kole</t>
  </si>
  <si>
    <t>Datum podání v 3. kole</t>
  </si>
  <si>
    <t>Datum podání v 4. kole</t>
  </si>
  <si>
    <t>https://exceljet.net/formula/return-blank-if</t>
  </si>
  <si>
    <t>vzorec prázdná</t>
  </si>
  <si>
    <t>vzorec nula</t>
  </si>
  <si>
    <t>buňka prázdná</t>
  </si>
  <si>
    <t>buňka nula</t>
  </si>
  <si>
    <t>MAS Sokolovsko o.p.s.</t>
  </si>
  <si>
    <t>CLLD_104_M_06_01</t>
  </si>
  <si>
    <t>MAS Uničovsko o.p.s.</t>
  </si>
  <si>
    <t>CLLD_175_U_06_01</t>
  </si>
  <si>
    <t>SERVISO, o.p.s.</t>
  </si>
  <si>
    <t>CLLD_010_L_06_01</t>
  </si>
  <si>
    <t>LAG Podralsko z. s.</t>
  </si>
  <si>
    <t>CLLD_138_T_06_01</t>
  </si>
  <si>
    <t>Místní akční skupina Opavsko z.s.</t>
  </si>
  <si>
    <t>Přemyslovské střední Čechy o.p.s.</t>
  </si>
  <si>
    <t>CLLD_167_S_06_01</t>
  </si>
  <si>
    <t>CLLD_072_E_06_01</t>
  </si>
  <si>
    <t>MAS ORLICKO, z.s.</t>
  </si>
  <si>
    <t>CLLD_147_Z_06_01</t>
  </si>
  <si>
    <t>CLLD_146_Z_06_01</t>
  </si>
  <si>
    <t>Místní akční skupina Rožnovsko, z.s.</t>
  </si>
  <si>
    <t>MAS POLIČSKO z.s.</t>
  </si>
  <si>
    <t>CLLD_174_H_06_01</t>
  </si>
  <si>
    <t>Sdružení SPLAV, z.s.</t>
  </si>
  <si>
    <t>CLLD_039_M_06_01</t>
  </si>
  <si>
    <t>CLLD_042_M_06_01</t>
  </si>
  <si>
    <t>CLLD_052_K_06_01</t>
  </si>
  <si>
    <t>MAS Kraj živých vod, z.s.</t>
  </si>
  <si>
    <t>MAS Horní Pomoraví, o.p.s.</t>
  </si>
  <si>
    <t>MAS Hanácký venkov, z.s.</t>
  </si>
  <si>
    <t>Lípa pro venkov z.s.</t>
  </si>
  <si>
    <t>CLLD_151_S_06_01</t>
  </si>
  <si>
    <t>CLLD_011_S_06_01</t>
  </si>
  <si>
    <t xml:space="preserve">CLLD_112_S_06_01 </t>
  </si>
  <si>
    <t>MAS Vyhlídky,z.s.</t>
  </si>
  <si>
    <t>CLLD_069_B_06_01</t>
  </si>
  <si>
    <t>MAS Moravský kras z.s.</t>
  </si>
  <si>
    <t>CLLD_040_E_06_01</t>
  </si>
  <si>
    <t>MAS Holicko, o.p.s.</t>
  </si>
  <si>
    <t>CLLD_005_J_06_01</t>
  </si>
  <si>
    <t>Havlíčkův kraj, o.p.s.</t>
  </si>
  <si>
    <t>MAS Skutečsko, Košumbersko a Chrastecko, z.s.</t>
  </si>
  <si>
    <t xml:space="preserve">CLLD_029_C_06_01 </t>
  </si>
  <si>
    <t>MAS Česká Kanada o.p.s.</t>
  </si>
  <si>
    <t>MAS Chrudimsko, z.s.</t>
  </si>
  <si>
    <t>CLLD_171_T_06_01</t>
  </si>
  <si>
    <t>Rozvoj Krnovska o.p.s.</t>
  </si>
  <si>
    <t>CLLD_141_L_06_01</t>
  </si>
  <si>
    <t>Místní akční skupina Podještědí, z.s.</t>
  </si>
  <si>
    <t>CLLD_172_L_06_01</t>
  </si>
  <si>
    <t>Rozvoj Tanvaldska z.s.</t>
  </si>
  <si>
    <t>CLLD_165_S_06_01</t>
  </si>
  <si>
    <t>Posázaví o.p.s.</t>
  </si>
  <si>
    <t xml:space="preserve">CLLD_018_B_06_01 </t>
  </si>
  <si>
    <t>MAS Bobrava, z.s.</t>
  </si>
  <si>
    <t>CLLD_135_H_06_01</t>
  </si>
  <si>
    <t>Místní akční skupina Mezi Úpou a Metují, z. s.</t>
  </si>
  <si>
    <t>CLLD_117_E_06_01</t>
  </si>
  <si>
    <t>MAS Železnohorský region, z.s.</t>
  </si>
  <si>
    <t>CLLD_028_U_06_01</t>
  </si>
  <si>
    <t>MAS CÍNOVECKO o. p. s.</t>
  </si>
  <si>
    <t>CLLD_109_C_06_01</t>
  </si>
  <si>
    <t>MAS Vodňanská ryba, z.s.</t>
  </si>
  <si>
    <t>CLLD_119_C_06_01</t>
  </si>
  <si>
    <t>Místní akční skupina Blanský les - Netolicko o.p.s.</t>
  </si>
  <si>
    <t>MAS Labské skály, z.s.</t>
  </si>
  <si>
    <t>CLLD_057_U_06_01</t>
  </si>
  <si>
    <t>CLLD_145_P_06_01</t>
  </si>
  <si>
    <t>Místní akční skupina POŠUMAVÍ</t>
  </si>
  <si>
    <t>CLLD_080_L_06_01</t>
  </si>
  <si>
    <t>MAS "Přiďte pobejt!" z. s.</t>
  </si>
  <si>
    <t>CLLD_107_K_06_01</t>
  </si>
  <si>
    <t>MAS Vladař o.p.s.</t>
  </si>
  <si>
    <t xml:space="preserve">CLLD_089_U_06_01 </t>
  </si>
  <si>
    <t>MAS Sdružení Západní Krušnohoří, z.s.</t>
  </si>
  <si>
    <t>Místní akční skupina Lanškrounsko, z.s.</t>
  </si>
  <si>
    <t xml:space="preserve">CLLD_168_S_06_01 </t>
  </si>
  <si>
    <t>CLLD_063_S_06_01</t>
  </si>
  <si>
    <t>MAS Mezi Hrady, z.s.</t>
  </si>
  <si>
    <t xml:space="preserve">CLLD_022_H_06_01 </t>
  </si>
  <si>
    <t>MAS Brána do Českého ráje, z.s.</t>
  </si>
  <si>
    <t xml:space="preserve">CLLD_036_T_06_01 </t>
  </si>
  <si>
    <t>MAS Frýdlantsko - Beskydy z.s.</t>
  </si>
  <si>
    <t xml:space="preserve">CLLD_049_T_06_01 </t>
  </si>
  <si>
    <t>MAS Jablunkovsko, z.s.</t>
  </si>
  <si>
    <t xml:space="preserve">CLLD_032_P_06_01 </t>
  </si>
  <si>
    <t>MAS Český les, z.s.</t>
  </si>
  <si>
    <t>CLLD_126_E_06_01</t>
  </si>
  <si>
    <t xml:space="preserve">CLLD_035_S_06_01 </t>
  </si>
  <si>
    <t>MAS Dolnobřežansko o.p.s.</t>
  </si>
  <si>
    <t>CLLD_003_S_06_01</t>
  </si>
  <si>
    <t>Dolní Pojizeří z.ú.</t>
  </si>
  <si>
    <t xml:space="preserve">CLLD_025_H_06_01 </t>
  </si>
  <si>
    <t>MAS Broumovsko+, z.s.</t>
  </si>
  <si>
    <t xml:space="preserve">CLLD_101_M_06_01 </t>
  </si>
  <si>
    <t>MAS Šternbersko o.p.s.</t>
  </si>
  <si>
    <t xml:space="preserve">CLLD_114_P_06_01 </t>
  </si>
  <si>
    <t>MAS Zlatá cesta o.p.s.</t>
  </si>
  <si>
    <t>CLLD_178_M_06_01</t>
  </si>
  <si>
    <t>Střední Haná, o.p.s.</t>
  </si>
  <si>
    <t xml:space="preserve">CLLD_096_C_06_01 </t>
  </si>
  <si>
    <t>MAS Strakonicko, z.s.</t>
  </si>
  <si>
    <t>CLLD_155_J_06_01</t>
  </si>
  <si>
    <t>Místní akční skupina Třešťsko, o.p.s.</t>
  </si>
  <si>
    <t>CLLD_100_P_06_01</t>
  </si>
  <si>
    <t>MAS Světovina o.p.s.</t>
  </si>
  <si>
    <t xml:space="preserve">CLLD_170_S_06_01 </t>
  </si>
  <si>
    <t>Region Pošembeří o.p.s.</t>
  </si>
  <si>
    <t>CLLD_078_S_06_01</t>
  </si>
  <si>
    <t>MAS Podlipansko, o.p.s.</t>
  </si>
  <si>
    <t xml:space="preserve">CLLD_030_U_06_01 </t>
  </si>
  <si>
    <t>MAS České středohoří, z.s.</t>
  </si>
  <si>
    <t>CLLD_071_U_06_01</t>
  </si>
  <si>
    <t>MAS Naděje o.p.s.</t>
  </si>
  <si>
    <t>CLLD_037_L_06_01</t>
  </si>
  <si>
    <t>MAS Frýdlantsko, z.s.</t>
  </si>
  <si>
    <t>CLLD_162_H_06_01</t>
  </si>
  <si>
    <t>Otevřené zahrady Jičínska z. s.</t>
  </si>
  <si>
    <t xml:space="preserve">CLLD_058_T_06_01 </t>
  </si>
  <si>
    <t>MAS Lašsko, z. s.</t>
  </si>
  <si>
    <t>CLLD_159_H_06_01</t>
  </si>
  <si>
    <t>NAD ORLICÍ, o.p.s.</t>
  </si>
  <si>
    <t>CLLD_103_M_06_01</t>
  </si>
  <si>
    <t>MAS Šumperský venkov, z.s.</t>
  </si>
  <si>
    <t>CLLD_152_E_06_01</t>
  </si>
  <si>
    <t>Místní akční skupina Svitava z. s.</t>
  </si>
  <si>
    <t xml:space="preserve">CLLD_153_J_06_01 </t>
  </si>
  <si>
    <t xml:space="preserve">CLLD_070_S_06_01 </t>
  </si>
  <si>
    <t>MAS Nad Prahou o.p.s.</t>
  </si>
  <si>
    <t>Místní akční skupina Šipka, z.s.</t>
  </si>
  <si>
    <t xml:space="preserve">CLLD_050_S_06_01 </t>
  </si>
  <si>
    <t>MAS Jihozápad o.p.s.</t>
  </si>
  <si>
    <t xml:space="preserve">CLLD_047_S_06_01 </t>
  </si>
  <si>
    <t xml:space="preserve">CLLD_139_B_06_01 </t>
  </si>
  <si>
    <t>Místní akční skupina Podbrněnsko, spolek</t>
  </si>
  <si>
    <t xml:space="preserve">CLLD_084_J_06_01 </t>
  </si>
  <si>
    <t>MAS Rokytná, o.p.s.</t>
  </si>
  <si>
    <t xml:space="preserve">CLLD_009_B_06_01 </t>
  </si>
  <si>
    <t>Kyjovské Slovácko v pohybu, z. s.</t>
  </si>
  <si>
    <t>CLLD_092_B_06_01</t>
  </si>
  <si>
    <t>MAS Slavkovské bojiště, z.s.</t>
  </si>
  <si>
    <t>Místní akční skupina Brána Vysočiny, z.s.</t>
  </si>
  <si>
    <t xml:space="preserve">CLLD_124_B_06_01 </t>
  </si>
  <si>
    <t>MAS Podchlumí, z. s.</t>
  </si>
  <si>
    <t xml:space="preserve">CLLD_077_H_06_01 </t>
  </si>
  <si>
    <t xml:space="preserve">CLLD_111_Z_06_01 </t>
  </si>
  <si>
    <t>MAS Východní Slovácko, z.s.</t>
  </si>
  <si>
    <t>CLLD_150_P_06_01</t>
  </si>
  <si>
    <t>Místní akční skupina svatého Jana z Nepomuku, z.s.</t>
  </si>
  <si>
    <t>CLLD_121_T_06_01</t>
  </si>
  <si>
    <t>Místní akční skupina Bohumínsko, z.s.</t>
  </si>
  <si>
    <t>CLLD_081_P_06_01</t>
  </si>
  <si>
    <t>MAS Radbuza, z.s.</t>
  </si>
  <si>
    <t>CLLD_106_Z_06_01</t>
  </si>
  <si>
    <t>MAS Vizovicko a Slušovicko, o.p.s.</t>
  </si>
  <si>
    <t>CLLD_148_H_06_01</t>
  </si>
  <si>
    <t>Místní akční skupina Stolové hory, z. s.</t>
  </si>
  <si>
    <t>CLLD_143_H_06_01</t>
  </si>
  <si>
    <t>Místní akční skupina POHODA venkova, z.s.</t>
  </si>
  <si>
    <t>MAS Litomyšlsko o.p.s.</t>
  </si>
  <si>
    <t>CLLD_160_H_06_01</t>
  </si>
  <si>
    <t xml:space="preserve">Obecně prospěšná společnost pro Český ráj </t>
  </si>
  <si>
    <t>CLLD_075_T_06_01</t>
  </si>
  <si>
    <t>MAS Pobeskydí, z. s.</t>
  </si>
  <si>
    <t xml:space="preserve">CLLD_102_C_06_01 </t>
  </si>
  <si>
    <t>MAS Šumavsko, z.s.</t>
  </si>
  <si>
    <t>CLLD_093_T_06_01</t>
  </si>
  <si>
    <t>MAS Slezská brána, z. s.</t>
  </si>
  <si>
    <t>CLLD_014_S_06_01</t>
  </si>
  <si>
    <t>MAS - Střední Polabí, z. s.</t>
  </si>
  <si>
    <t xml:space="preserve">CLLD_012_Z_06_01 </t>
  </si>
  <si>
    <t>Luhačovské Zálesí, o.p.s.</t>
  </si>
  <si>
    <t xml:space="preserve">CLLD_023_C_06_01 </t>
  </si>
  <si>
    <t>MAS BRÁNA PÍSECKA z.s.</t>
  </si>
  <si>
    <t>CLLD_113_B_06_01</t>
  </si>
  <si>
    <t>MAS Vyškovsko, z.s.</t>
  </si>
  <si>
    <t xml:space="preserve">CLLD_031_J_06_01 </t>
  </si>
  <si>
    <t>MAS Českomoravské pomezí o.p.s.</t>
  </si>
  <si>
    <t>CLLD_048_B_06_01</t>
  </si>
  <si>
    <t>MAS Hustopečsko, z. s.</t>
  </si>
  <si>
    <t>CLLD_132_H_06_01</t>
  </si>
  <si>
    <t>Místní akční skupina Království - Jestřebí hory, o.p.s.</t>
  </si>
  <si>
    <t xml:space="preserve">CLLD_176_H_06_01 </t>
  </si>
  <si>
    <t>Společná CIDLINA, z.s.</t>
  </si>
  <si>
    <t>Prostějov venkov o.p.s.</t>
  </si>
  <si>
    <t>CLLD_099_S_06_01</t>
  </si>
  <si>
    <t>MAS SVATOVÁCLAVSKO, z.s.</t>
  </si>
  <si>
    <t>CLLD_166_M_06_01</t>
  </si>
  <si>
    <t>CLLD_122_B_06_01</t>
  </si>
  <si>
    <t>Místní akční skupina Boskovicko PLUS, z. s.</t>
  </si>
  <si>
    <t>CLLD_024_S_06_01</t>
  </si>
  <si>
    <t>MAS Brdy, z.ú.</t>
  </si>
  <si>
    <t>CLLD_006_H_06_01</t>
  </si>
  <si>
    <t>Hradecký venkov o.p.s.</t>
  </si>
  <si>
    <t xml:space="preserve">CLLD_087_S_06_01 </t>
  </si>
  <si>
    <t>MAS Říčansko o.p.s.</t>
  </si>
  <si>
    <t>CLLD_065_M_06_01</t>
  </si>
  <si>
    <t>MAS Mohelnicko, z.s.</t>
  </si>
  <si>
    <t xml:space="preserve">CLLD_105_M_06_01 </t>
  </si>
  <si>
    <t>MAS Vincenze Priessnitze pro Jesenicko, o.p.s.</t>
  </si>
  <si>
    <t xml:space="preserve">CLLD_088_C_06_01 </t>
  </si>
  <si>
    <t>MAS Sdružení Růže z.s.</t>
  </si>
  <si>
    <t xml:space="preserve">CLLD_149_C_06_01 </t>
  </si>
  <si>
    <t>Místní akční skupina Střední Povltaví z. s.</t>
  </si>
  <si>
    <t xml:space="preserve">CLLD_017_S_06_01 </t>
  </si>
  <si>
    <t>MAS Blaník, z. s.</t>
  </si>
  <si>
    <t xml:space="preserve">CLLD_144_C_06_01 </t>
  </si>
  <si>
    <t>Místní akční skupina Pomalší o.p.s.</t>
  </si>
  <si>
    <t xml:space="preserve">CLLD_116_J_06_01 </t>
  </si>
  <si>
    <t>MAS Zubří země, o.p.s.</t>
  </si>
  <si>
    <t>CLLD_129_Z_06_01</t>
  </si>
  <si>
    <t>Místní akční skupina Hříběcí hory, z.s.</t>
  </si>
  <si>
    <t>CLLD_082_E_06_01</t>
  </si>
  <si>
    <t>MAS Region Kunětické hory, z.s.</t>
  </si>
  <si>
    <t xml:space="preserve">CLLD_026_Z_06_01 </t>
  </si>
  <si>
    <t>MAS Buchlov, z.s.</t>
  </si>
  <si>
    <t xml:space="preserve">CLLD_054_H_06_01 </t>
  </si>
  <si>
    <t>MAS Královédvorsko, z. s.</t>
  </si>
  <si>
    <t>CLLD_083_T_06_01</t>
  </si>
  <si>
    <t>MAS Regionu Poodří, z.s.</t>
  </si>
  <si>
    <t>MAS MORAVSKÁ BRÁNA, z.s.</t>
  </si>
  <si>
    <t>CLLD_066_M_06_01</t>
  </si>
  <si>
    <t>CLLD_169_M_06_01</t>
  </si>
  <si>
    <t>Region HANÁ, z. s.</t>
  </si>
  <si>
    <t>CLLD_133_H_06_01</t>
  </si>
  <si>
    <t>Místní akční skupina Krkonoše, z. s.</t>
  </si>
  <si>
    <t>CLLD_053_C_06_01</t>
  </si>
  <si>
    <t>MAS Krajina srdce, z.s.</t>
  </si>
  <si>
    <t>CLLD_136_S_06_01</t>
  </si>
  <si>
    <t>Místní akční skupina Mezilesí, z.s.</t>
  </si>
  <si>
    <t>CLLD_123_B_06_01</t>
  </si>
  <si>
    <t>Místní akční skupina Brána Brněnska, z.s.</t>
  </si>
  <si>
    <t>CLLD_142_U_06_01</t>
  </si>
  <si>
    <t>Místní akční skupina Podřipsko, z.s.</t>
  </si>
  <si>
    <t>Místní akční skupina Hlučínsko z.s.</t>
  </si>
  <si>
    <t>MAS Strážnicko, z.s.</t>
  </si>
  <si>
    <t>CLLD_128_T_06_01</t>
  </si>
  <si>
    <t>CLLD_097_B_06_01</t>
  </si>
  <si>
    <t>CLLD_055_S_06_01</t>
  </si>
  <si>
    <t>MAS Kralupsko, z.s.</t>
  </si>
  <si>
    <t>CLLD_085_C_06_01</t>
  </si>
  <si>
    <t>MAS Rozkvět, z.s.</t>
  </si>
  <si>
    <t>CLLD_140_Z_06_01</t>
  </si>
  <si>
    <t>Místní akční skupina Podhostýnska, z. s.</t>
  </si>
  <si>
    <t>CLLD_059_J_06_01</t>
  </si>
  <si>
    <t>MAS LEADER - Loucko, z. s.</t>
  </si>
  <si>
    <t>CLLD_015_L_06_01</t>
  </si>
  <si>
    <t>MAS Achát z.s.</t>
  </si>
  <si>
    <t xml:space="preserve">CLLD_067_M_06_01 </t>
  </si>
  <si>
    <t>MAS Moravská cesta, z. s.</t>
  </si>
  <si>
    <t>CLLD_007_Z_06_01</t>
  </si>
  <si>
    <t>Jižní Haná o. p. s.</t>
  </si>
  <si>
    <t>CLLD_013_M_06_01</t>
  </si>
  <si>
    <t>MAS - Partnerství Moštěnka, o.p.s.</t>
  </si>
  <si>
    <t xml:space="preserve">CLLD_115_B_06_01 </t>
  </si>
  <si>
    <t>MAS Znojemské vinařství, z.s.</t>
  </si>
  <si>
    <t>CLLD_044_M_06_01</t>
  </si>
  <si>
    <t>MAS Hranicko z. s.</t>
  </si>
  <si>
    <t>CLLD_090_S_06_01</t>
  </si>
  <si>
    <t>MAS Sedlčansko, o.p.s.</t>
  </si>
  <si>
    <t xml:space="preserve">CLLD_177_J_06_01 </t>
  </si>
  <si>
    <t>Společnost pro rozvoj Humpolecka, z.s.</t>
  </si>
  <si>
    <t xml:space="preserve">CLLD_074_Z_06_01 </t>
  </si>
  <si>
    <t>MAS Ploština, z. s.</t>
  </si>
  <si>
    <t xml:space="preserve">CLLD_131_B_06_01 </t>
  </si>
  <si>
    <t>Místní akční skupina Jižní Slovácko, z. s.</t>
  </si>
  <si>
    <t>CLLD_033_U_06_01</t>
  </si>
  <si>
    <t>MAS Český sever, z.s.</t>
  </si>
  <si>
    <t>CLLD_068_E_06_01</t>
  </si>
  <si>
    <t>MAS Moravskotřebovsko a Jevíčsko o.p.s.</t>
  </si>
  <si>
    <t>CLLD_157_S_06_01</t>
  </si>
  <si>
    <t>Místní akční skupina Zálabí, z. s.</t>
  </si>
  <si>
    <t>CLLD_086_S_06_01</t>
  </si>
  <si>
    <t>MAS rozvoj Kladenska a Prahy-západ, z.s.</t>
  </si>
  <si>
    <t xml:space="preserve">CLLD_158_J_06_01 </t>
  </si>
  <si>
    <t>MOST Vysočiny, o.p.s.</t>
  </si>
  <si>
    <t>Královská stezka o.p.s.</t>
  </si>
  <si>
    <t>CLLD_008_J_06_01</t>
  </si>
  <si>
    <t>CLLD_163_J_06_01</t>
  </si>
  <si>
    <t>Podhorácko, o.p.s.</t>
  </si>
  <si>
    <t>CLLD_164_J_06_01</t>
  </si>
  <si>
    <t>Podhůří Železných hor o.p.s.</t>
  </si>
  <si>
    <t xml:space="preserve">CLLD_062_C_06_01 </t>
  </si>
  <si>
    <t>MAS Lužnice, z.s.</t>
  </si>
  <si>
    <t>Místní akční skupina Jemnicko, o.p.s.</t>
  </si>
  <si>
    <t xml:space="preserve">CLLD_130_J_06_01 </t>
  </si>
  <si>
    <t xml:space="preserve">CLLD_161_J_06_01 </t>
  </si>
  <si>
    <t>OSLAVKA o.p.s.</t>
  </si>
  <si>
    <t>CLLD_154_C_06_01</t>
  </si>
  <si>
    <t>Místní akční skupina Třeboňsko o.p.s.</t>
  </si>
  <si>
    <t xml:space="preserve">CLLD_046_B_06_01 </t>
  </si>
  <si>
    <t>MAS Hrušovansko, z. s.</t>
  </si>
  <si>
    <t xml:space="preserve">CLLD_002_M_06_01 </t>
  </si>
  <si>
    <t>Bystřička, o.p.s.</t>
  </si>
  <si>
    <t xml:space="preserve">CLLD_179_J_06_01 </t>
  </si>
  <si>
    <t>Via rustica z.s.</t>
  </si>
  <si>
    <t>MAS Krušné hory, o.p.s.</t>
  </si>
  <si>
    <t xml:space="preserve">CLLD_137_J_06_01 </t>
  </si>
  <si>
    <t>Místní akční skupina Mikroregionu Telčsko, z. s.</t>
  </si>
  <si>
    <t xml:space="preserve">CLLD_110_S_06_01 </t>
  </si>
  <si>
    <t>MAS Voticko z.s.</t>
  </si>
  <si>
    <t>CLLD_060_B_06_01</t>
  </si>
  <si>
    <t>MAS Lednicko-valtický areál, z.s.</t>
  </si>
  <si>
    <t>CLLD_020_Z_06_01</t>
  </si>
  <si>
    <t>MAS Bojkovska, z.s.</t>
  </si>
  <si>
    <t>CLLD_156_Z_06_01</t>
  </si>
  <si>
    <t>Místní akční skupina Valašsko - Horní Vsacko, z.s.</t>
  </si>
  <si>
    <t xml:space="preserve">CLLD_045_T_06_01 </t>
  </si>
  <si>
    <t>MAS Hrubý Jeseník, z.s.</t>
  </si>
  <si>
    <t>CLLD_038_M_06_01</t>
  </si>
  <si>
    <t>MAS Hanácké Království, z.s.</t>
  </si>
  <si>
    <t>CLLD_034_P_06_01</t>
  </si>
  <si>
    <t>MAS Český Západ, z.s.</t>
  </si>
  <si>
    <t>CLLD_051_S_06_01</t>
  </si>
  <si>
    <t>MAS Karlštejnsko, z.ú.</t>
  </si>
  <si>
    <t>CLLD_016_P_06_01</t>
  </si>
  <si>
    <t>MAS Aktivios, z.s.</t>
  </si>
  <si>
    <t>CLLD_108_C_06_01</t>
  </si>
  <si>
    <t>MAS VLTAVA, z.s.</t>
  </si>
  <si>
    <t xml:space="preserve">CLLD_180_B_06_01 </t>
  </si>
  <si>
    <t>Živé pomezí Krumlovsko-Jevišovicko, z.s.</t>
  </si>
  <si>
    <t>MAS 21, o.p.s.</t>
  </si>
  <si>
    <t>CLLD_118_K_06_01</t>
  </si>
  <si>
    <t>CLLD_001_S_06_01</t>
  </si>
  <si>
    <t>Brdy - Vltava o.p.s.</t>
  </si>
  <si>
    <t>MAS Horňácko a Ostrožsko z.s.</t>
  </si>
  <si>
    <t xml:space="preserve">CLLD_041_B_06_01 </t>
  </si>
  <si>
    <t xml:space="preserve">CLLD_073_B_06_01 </t>
  </si>
  <si>
    <t>MAS Partnerství venkova, z. s.</t>
  </si>
  <si>
    <t>Místní akční skupina Blatensko, o.p.s.</t>
  </si>
  <si>
    <t xml:space="preserve">CLLD_120_C_06_01 </t>
  </si>
  <si>
    <t>MAS Hornolidečska, z.s.</t>
  </si>
  <si>
    <t>CLLD_043_Z_06_01</t>
  </si>
  <si>
    <t>CLLD_076_S_06_01</t>
  </si>
  <si>
    <t>MAS PODBRDSKO, z.s.</t>
  </si>
  <si>
    <t xml:space="preserve">CLLD_098_Z_06_01 </t>
  </si>
  <si>
    <t>MAS Střední Vsetínsko, z. s.</t>
  </si>
  <si>
    <t>MAS Boleslavsko z.ú.</t>
  </si>
  <si>
    <t>CLLD_021_S_06_01</t>
  </si>
  <si>
    <t>CLLD_125_Z_06_01</t>
  </si>
  <si>
    <t>Místní akční skupina Dolní Poolšaví, z.s.</t>
  </si>
  <si>
    <t>CLLD_173_T_06_01</t>
  </si>
  <si>
    <t>RÝMAŘOVSKO,  o.p.s.</t>
  </si>
  <si>
    <t>CLLD_064_B_06_01</t>
  </si>
  <si>
    <t>MAS Mikulovsko o.p.s.</t>
  </si>
  <si>
    <t>CLLD_004_P_06_01</t>
  </si>
  <si>
    <t>Ekoregion Úhlava, z.s.</t>
  </si>
  <si>
    <t>CLLD_127_C_06_01</t>
  </si>
  <si>
    <t>Místní akční skupina Hlubocko - Lišovsko o.p.s.</t>
  </si>
  <si>
    <t>CLLD_095_Z_06_01</t>
  </si>
  <si>
    <t>MAS Staroměstsko, z.s.</t>
  </si>
  <si>
    <t>Počet projektů v realizaci</t>
  </si>
  <si>
    <t>CELKEM</t>
  </si>
  <si>
    <t>Přehled čerpání MAS v programovém období 2021 - 2027</t>
  </si>
  <si>
    <t>Datum schválení PR IROP</t>
  </si>
  <si>
    <t>Počet projektů v negat. stavech</t>
  </si>
  <si>
    <t>Zkrácený název ISg</t>
  </si>
  <si>
    <t>Brána Písecka</t>
  </si>
  <si>
    <t>Česká Kanada</t>
  </si>
  <si>
    <t>Krajina srdce</t>
  </si>
  <si>
    <t xml:space="preserve">Lužnice </t>
  </si>
  <si>
    <t>Rozkvět</t>
  </si>
  <si>
    <t>Sdružení Růže</t>
  </si>
  <si>
    <t>Strakonicko</t>
  </si>
  <si>
    <t>Šumavsko</t>
  </si>
  <si>
    <t xml:space="preserve">Vltava </t>
  </si>
  <si>
    <t xml:space="preserve">Vodňanská ryba </t>
  </si>
  <si>
    <t>Blanský les - Netolicko</t>
  </si>
  <si>
    <t>Blatensko</t>
  </si>
  <si>
    <t>Hlubocko - Lišovsko</t>
  </si>
  <si>
    <t xml:space="preserve">Pomalší </t>
  </si>
  <si>
    <t xml:space="preserve">Střední Povltaví </t>
  </si>
  <si>
    <t>Třeboňsko</t>
  </si>
  <si>
    <t>Kyjovské Slovácko v pohybu</t>
  </si>
  <si>
    <t>Bobrava</t>
  </si>
  <si>
    <t>Horňácko a Ostrožsko</t>
  </si>
  <si>
    <t xml:space="preserve">Hrušovansko </t>
  </si>
  <si>
    <t xml:space="preserve">Hustopečsko </t>
  </si>
  <si>
    <t>Lednicko-valtický areál</t>
  </si>
  <si>
    <t>Moravský kras</t>
  </si>
  <si>
    <t>Partnerství venkova</t>
  </si>
  <si>
    <t>Slavkovské bojiště</t>
  </si>
  <si>
    <t>Strážnicko</t>
  </si>
  <si>
    <t xml:space="preserve">Vyškovsko </t>
  </si>
  <si>
    <t xml:space="preserve">Znojemské vinařství </t>
  </si>
  <si>
    <t>Boskovicko +</t>
  </si>
  <si>
    <t>Brána Brněnska</t>
  </si>
  <si>
    <t>Brána Vysočiny</t>
  </si>
  <si>
    <t>Jižní Slovácko</t>
  </si>
  <si>
    <t>Podbrněnsko</t>
  </si>
  <si>
    <t>Živé pomezí Krumlovsko-Jevišovicko</t>
  </si>
  <si>
    <t>Kraj živých vod</t>
  </si>
  <si>
    <t>Krušné hory</t>
  </si>
  <si>
    <t xml:space="preserve">Sokolovsko </t>
  </si>
  <si>
    <t xml:space="preserve">Vladař </t>
  </si>
  <si>
    <t>MAS 21</t>
  </si>
  <si>
    <t>Hradecký venkov</t>
  </si>
  <si>
    <t>Brána do Českého ráje</t>
  </si>
  <si>
    <t>Broumovsko +</t>
  </si>
  <si>
    <t xml:space="preserve">Královédvorsko </t>
  </si>
  <si>
    <t>Podchlumí</t>
  </si>
  <si>
    <t>Království - Jestřebí hory</t>
  </si>
  <si>
    <t>Krkonoše</t>
  </si>
  <si>
    <t xml:space="preserve">Mezi Úpou a Metují </t>
  </si>
  <si>
    <t>Pohoda venkova</t>
  </si>
  <si>
    <t>Stolové hory</t>
  </si>
  <si>
    <t>Nad Orlicí</t>
  </si>
  <si>
    <t>Český ráj</t>
  </si>
  <si>
    <t>Otevřené zahrady Jičínska</t>
  </si>
  <si>
    <t xml:space="preserve">Sdružení Splav </t>
  </si>
  <si>
    <t>Společná Cidlina</t>
  </si>
  <si>
    <t>Podralsko</t>
  </si>
  <si>
    <t>Achát</t>
  </si>
  <si>
    <t>Frýdlantsko</t>
  </si>
  <si>
    <t>Přiďte pobejt!</t>
  </si>
  <si>
    <t>Podještědí</t>
  </si>
  <si>
    <t>Rozvoj Tanvaldska</t>
  </si>
  <si>
    <t>Frýdlantsko - Beskydy</t>
  </si>
  <si>
    <t>Hrubý Jeseník</t>
  </si>
  <si>
    <t>Jablunkovsko</t>
  </si>
  <si>
    <t>Lašsko</t>
  </si>
  <si>
    <t>Pobeskydí</t>
  </si>
  <si>
    <t xml:space="preserve">Regionu Poodří </t>
  </si>
  <si>
    <t>Slezská brána</t>
  </si>
  <si>
    <t>Bohumínsko</t>
  </si>
  <si>
    <t>Hlučínsko</t>
  </si>
  <si>
    <t xml:space="preserve">Opavsko </t>
  </si>
  <si>
    <t>Rozvoj Krnovska</t>
  </si>
  <si>
    <t>Rýmařovsko</t>
  </si>
  <si>
    <t>Bystřička</t>
  </si>
  <si>
    <t>Partnerství Moštěnka</t>
  </si>
  <si>
    <t>Hanácké Království</t>
  </si>
  <si>
    <t>Horní Pomoraví</t>
  </si>
  <si>
    <t>Hranicko</t>
  </si>
  <si>
    <t>Mohelnicko</t>
  </si>
  <si>
    <t>Moravská brána</t>
  </si>
  <si>
    <t>Moravská cesta</t>
  </si>
  <si>
    <t xml:space="preserve">Šternbersko </t>
  </si>
  <si>
    <t>Šumperský venkov</t>
  </si>
  <si>
    <t xml:space="preserve">Uničovsko </t>
  </si>
  <si>
    <t xml:space="preserve">Vincenze Priessnitze pro Jesenicko </t>
  </si>
  <si>
    <t>Prostějov venkov</t>
  </si>
  <si>
    <t xml:space="preserve">Region Haná </t>
  </si>
  <si>
    <t xml:space="preserve">Střední Haná </t>
  </si>
  <si>
    <t>Bohdanečsko</t>
  </si>
  <si>
    <t xml:space="preserve">Chrudimsko </t>
  </si>
  <si>
    <t>Holicko</t>
  </si>
  <si>
    <t>Litomyšlsko</t>
  </si>
  <si>
    <t>Moravskotřebovsko a Jevíčsko</t>
  </si>
  <si>
    <t>Orlicko</t>
  </si>
  <si>
    <t>Poličsko</t>
  </si>
  <si>
    <t>Region Kunětické hory</t>
  </si>
  <si>
    <t>Skutečsko Košumbersko a Chrastecko</t>
  </si>
  <si>
    <t xml:space="preserve">Železnohorský region </t>
  </si>
  <si>
    <t>Hlinecko</t>
  </si>
  <si>
    <t>Lanškrounsko</t>
  </si>
  <si>
    <t xml:space="preserve">Svitava </t>
  </si>
  <si>
    <t>Ekoregion Úhlava</t>
  </si>
  <si>
    <t>Aktivios</t>
  </si>
  <si>
    <t>Český les</t>
  </si>
  <si>
    <t>Český Západ</t>
  </si>
  <si>
    <t>Radbuza</t>
  </si>
  <si>
    <t xml:space="preserve">Světovina </t>
  </si>
  <si>
    <t xml:space="preserve">Zlatá cesta </t>
  </si>
  <si>
    <t>Pošumaví</t>
  </si>
  <si>
    <t xml:space="preserve">Svatého Jana z Nepomuku </t>
  </si>
  <si>
    <t>Brdy - Vltava</t>
  </si>
  <si>
    <t>Dolní Pojizeří</t>
  </si>
  <si>
    <t>Lípa pro venkov</t>
  </si>
  <si>
    <t>Střední Polabí</t>
  </si>
  <si>
    <t>Blaník</t>
  </si>
  <si>
    <t>Boleslavsko</t>
  </si>
  <si>
    <t>Brdy</t>
  </si>
  <si>
    <t>Dolnobřežansko</t>
  </si>
  <si>
    <t>Hřebeny</t>
  </si>
  <si>
    <t>Jihozápad</t>
  </si>
  <si>
    <t>Karlštejnsko</t>
  </si>
  <si>
    <t>Kralupsko</t>
  </si>
  <si>
    <t>Mezi Hrady</t>
  </si>
  <si>
    <t>Nad Prahou</t>
  </si>
  <si>
    <t>Podbrdsko</t>
  </si>
  <si>
    <t>Podlipansko</t>
  </si>
  <si>
    <t>Rozvoj Kladenska a Prahy-západ</t>
  </si>
  <si>
    <t>Říčansko</t>
  </si>
  <si>
    <t>Sedlčansko</t>
  </si>
  <si>
    <t>Svatováclavsko</t>
  </si>
  <si>
    <t>Voticko</t>
  </si>
  <si>
    <t>Vyhlídky</t>
  </si>
  <si>
    <t>Mezilesí</t>
  </si>
  <si>
    <t xml:space="preserve">Svatojiřský les </t>
  </si>
  <si>
    <t xml:space="preserve">Zálabí </t>
  </si>
  <si>
    <t xml:space="preserve">Posázaví </t>
  </si>
  <si>
    <t>Přemyslovské střední Čechy</t>
  </si>
  <si>
    <t>Rakovnicko</t>
  </si>
  <si>
    <t>Region Pošembeří</t>
  </si>
  <si>
    <t>Cínovecko</t>
  </si>
  <si>
    <t>České středohoří</t>
  </si>
  <si>
    <t>Český sever</t>
  </si>
  <si>
    <t>Labské skály</t>
  </si>
  <si>
    <t>Naděje</t>
  </si>
  <si>
    <t>Sdružení Západní Krušnohoří</t>
  </si>
  <si>
    <t>Podřipsko</t>
  </si>
  <si>
    <t xml:space="preserve">Serviso </t>
  </si>
  <si>
    <t>Havlíčkův kraj</t>
  </si>
  <si>
    <t xml:space="preserve">Královská stezka </t>
  </si>
  <si>
    <t>Českomoravské pomezí</t>
  </si>
  <si>
    <t>Loucko</t>
  </si>
  <si>
    <t>Rokytná</t>
  </si>
  <si>
    <t xml:space="preserve">Zubří země </t>
  </si>
  <si>
    <t>Jemnicko</t>
  </si>
  <si>
    <t>Mikroregion Telčsko</t>
  </si>
  <si>
    <t xml:space="preserve">Šipka </t>
  </si>
  <si>
    <t>Třešťsko</t>
  </si>
  <si>
    <t>Most Vysočiny</t>
  </si>
  <si>
    <t>Oslavka</t>
  </si>
  <si>
    <t>Podhorácko</t>
  </si>
  <si>
    <t>Podhůří Železných hor</t>
  </si>
  <si>
    <t>Společnost pro rozvoj Humpolecka</t>
  </si>
  <si>
    <t>Via rustica</t>
  </si>
  <si>
    <t xml:space="preserve">Jižní Haná </t>
  </si>
  <si>
    <t>Luhačovské Zálesí</t>
  </si>
  <si>
    <t>Bojkovska</t>
  </si>
  <si>
    <t>Buchlov</t>
  </si>
  <si>
    <t>Hornolidečska</t>
  </si>
  <si>
    <t>Ploština</t>
  </si>
  <si>
    <t>Staroměstsko</t>
  </si>
  <si>
    <t>Střední Vsetínsko</t>
  </si>
  <si>
    <t>Vizovicko a Slušovicko</t>
  </si>
  <si>
    <t xml:space="preserve">Východní Slovácko </t>
  </si>
  <si>
    <t>Dolní Poolšaví</t>
  </si>
  <si>
    <t xml:space="preserve">Hříběcí hory </t>
  </si>
  <si>
    <t>Podhostýnska</t>
  </si>
  <si>
    <t>Rožnovsko</t>
  </si>
  <si>
    <t xml:space="preserve">Severní Chřiby a Pomoraví </t>
  </si>
  <si>
    <t xml:space="preserve">Valašsko - Horní Vsacko </t>
  </si>
  <si>
    <t>Místní akční skupina Severní Chřiby a Pomoraví, z.s.</t>
  </si>
  <si>
    <t>Počet zareg. žádostí (všechny stavy)</t>
  </si>
  <si>
    <t>MAS Bohdanečsko, z. s.</t>
  </si>
  <si>
    <t>Místní akční skupina Hlinecko, z. s.</t>
  </si>
  <si>
    <t>CLLD_019_E_06_01</t>
  </si>
  <si>
    <t>CLLD_027_E_06_01</t>
  </si>
  <si>
    <t>CLLD_061_E_06_01</t>
  </si>
  <si>
    <t>CLLD_079_E_06_01</t>
  </si>
  <si>
    <t>CLLD_091_E_06_01</t>
  </si>
  <si>
    <t>CLLD_134_E_06_01</t>
  </si>
  <si>
    <t>MAS Hřebeny, z. s.</t>
  </si>
  <si>
    <t>Místní akční skupina SVATOJIŘSKÝ LES, z.s.</t>
  </si>
  <si>
    <t>Rakovnicko o. p. s.</t>
  </si>
  <si>
    <t>CLLD_056_K_06_01</t>
  </si>
  <si>
    <t xml:space="preserve">CLLD_094_K_06_01 </t>
  </si>
  <si>
    <t>Hanácký venkov</t>
  </si>
  <si>
    <t>Číslo PR IROP strategie CLLD</t>
  </si>
  <si>
    <t>Celková alokace PR IROP v Kč</t>
  </si>
  <si>
    <t>Příspěvek unie zaregistrovaných žádostí (všechny stavy) v Kč</t>
  </si>
  <si>
    <t>Počet žádostí v procesu hodnocení</t>
  </si>
  <si>
    <t>Příspěvek unie hodnocených žádostí v Kč</t>
  </si>
  <si>
    <t xml:space="preserve">Příspěvek unie projektů v realizaci v Kč </t>
  </si>
  <si>
    <t>Příspěvek unie projektů v negativních stavech v Kč</t>
  </si>
  <si>
    <t>Počet projektů v zásobníku</t>
  </si>
  <si>
    <t>Příspěvek unie projektů v zásobníku v Kč</t>
  </si>
  <si>
    <t>Prostředky v projektech v pozitivních stavech (všechny mimo negativních) (v %)</t>
  </si>
  <si>
    <t>Prostředky v právních aktech (realizace a dokončené) (v %)</t>
  </si>
  <si>
    <t>Prostředky ve schválených  žádostech o platbu (v %)</t>
  </si>
  <si>
    <t>Příspěvek unie ve schválených žádostech o platbu v Kč*</t>
  </si>
  <si>
    <t>*Sloupec obsahuje pouze schválené Žádosti o platbu (od stavu P5 - Schválena v 1. stupni), jejichž výše se již zásadně nemění. Do milníku se však budou započítávat i žádosti o platbu podané do 30. 9. 2025 (žádosti o platbu v pozitivním stavu, které byly aspoň jednou ve stavu P4 - Zaregistrovaná, ale ještě nebyly schválené).</t>
  </si>
  <si>
    <t>Prostředky v předložených a  schválených  žádostech o platbu (v %)**</t>
  </si>
  <si>
    <t>Data k 30. 9. 2025</t>
  </si>
  <si>
    <t>Příspěvek unie v předložených, ale neschválených, žádostech o platbu v Kč</t>
  </si>
  <si>
    <t>Mikulovsko***</t>
  </si>
  <si>
    <r>
      <t>**Sloupec obsahuje podíl žádostí o platbu v pozitivním stavu na alokaci MAS -</t>
    </r>
    <r>
      <rPr>
        <b/>
        <sz val="10"/>
        <color theme="1"/>
        <rFont val="Arial"/>
        <family val="2"/>
        <charset val="238"/>
      </rPr>
      <t xml:space="preserve"> kontrola milníku</t>
    </r>
    <r>
      <rPr>
        <sz val="10"/>
        <color theme="1"/>
        <rFont val="Arial"/>
        <family val="2"/>
        <charset val="238"/>
      </rPr>
      <t xml:space="preserve"> ve výši 24,40 %
</t>
    </r>
    <r>
      <rPr>
        <sz val="10"/>
        <color rgb="FF00B050"/>
        <rFont val="Arial"/>
        <family val="2"/>
        <charset val="238"/>
      </rPr>
      <t>Zeleně jsou podbarveny MAS, které k 30. 9. 2025 splnily milník</t>
    </r>
    <r>
      <rPr>
        <sz val="10"/>
        <color theme="1"/>
        <rFont val="Arial"/>
        <family val="2"/>
        <charset val="238"/>
      </rPr>
      <t xml:space="preserve">
</t>
    </r>
    <r>
      <rPr>
        <sz val="10"/>
        <color rgb="FFFF0000"/>
        <rFont val="Arial"/>
        <family val="2"/>
        <charset val="238"/>
      </rPr>
      <t xml:space="preserve">Červeně jsou podbarveny MAS, které k 30. 9. 2025 nesplnily milník
</t>
    </r>
    <r>
      <rPr>
        <sz val="10"/>
        <color theme="1"/>
        <rFont val="Arial"/>
        <family val="2"/>
        <charset val="238"/>
      </rPr>
      <t xml:space="preserve">
***Hodnoty MAS budou předmětem dalších úprav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</si>
</sst>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Kč&quot;"/>
    <numFmt numFmtId="165" formatCode="dd/mm/yy\ hh:mm"/>
    <numFmt numFmtId="166" formatCode="0.0%"/>
  </numFmts>
  <fonts count="25" x14ac:knownFonts="1"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u/>
      <sz val="10"/>
      <color theme="10"/>
      <name val="Arial"/>
      <family val="2"/>
      <charset val="238"/>
    </font>
    <font>
      <sz val="10"/>
      <color theme="1"/>
      <name val="Calibri"/>
      <family val="2"/>
      <charset val="238"/>
    </font>
    <font>
      <b/>
      <sz val="10"/>
      <color theme="1"/>
      <name val="Calibri"/>
      <family val="2"/>
      <charset val="238"/>
    </font>
    <font>
      <b/>
      <sz val="12"/>
      <color theme="1"/>
      <name val="Calibri"/>
      <family val="2"/>
      <charset val="238"/>
    </font>
    <font>
      <sz val="9"/>
      <color rgb="FF000000"/>
      <name val="Calibri"/>
      <family val="2"/>
      <charset val="238"/>
    </font>
    <font>
      <sz val="9"/>
      <color rgb="FF000000"/>
      <name val="Calibri"/>
      <family val="2"/>
      <charset val="238"/>
    </font>
    <font>
      <sz val="11"/>
      <color theme="1"/>
      <name val="Calibri"/>
      <family val="2"/>
      <scheme val="minor"/>
    </font>
    <font>
      <b/>
      <sz val="9"/>
      <color rgb="FF000000"/>
      <name val="Calibri"/>
      <family val="2"/>
      <charset val="238"/>
    </font>
    <font>
      <sz val="9"/>
      <color rgb="FF000000"/>
      <name val="Arial"/>
      <family val="2"/>
      <charset val="238"/>
    </font>
    <font>
      <sz val="9"/>
      <color rgb="FF000000"/>
      <name val="Calibri"/>
      <family val="2"/>
      <charset val="238"/>
    </font>
    <font>
      <b/>
      <sz val="9"/>
      <color theme="1"/>
      <name val="Aptos SemiBold"/>
      <family val="2"/>
    </font>
    <font>
      <b/>
      <sz val="9"/>
      <color indexed="8"/>
      <name val="Aptos SemiBold"/>
      <family val="2"/>
    </font>
    <font>
      <b/>
      <sz val="9"/>
      <name val="Aptos SemiBold"/>
      <family val="2"/>
    </font>
    <font>
      <b/>
      <sz val="9"/>
      <color rgb="FF000000"/>
      <name val="Aptos SemiBold"/>
      <family val="2"/>
    </font>
    <font>
      <b/>
      <sz val="10"/>
      <color theme="1"/>
      <name val="Aptos SemiBold"/>
      <family val="2"/>
    </font>
    <font>
      <b/>
      <sz val="10"/>
      <color indexed="8"/>
      <name val="Aptos SemiBold"/>
      <family val="2"/>
    </font>
    <font>
      <b/>
      <sz val="10"/>
      <name val="Aptos SemiBold"/>
      <family val="2"/>
    </font>
    <font>
      <b/>
      <sz val="10"/>
      <color rgb="FF000000"/>
      <name val="Aptos SemiBold"/>
      <family val="2"/>
    </font>
    <font>
      <sz val="9"/>
      <color rgb="FF000000"/>
      <name val="Arial"/>
      <family val="2"/>
      <charset val="238"/>
    </font>
    <font>
      <sz val="9"/>
      <color rgb="FF000000"/>
      <name val="Calibri"/>
      <family val="2"/>
      <charset val="238"/>
    </font>
    <font>
      <sz val="10"/>
      <name val="Calibri"/>
      <family val="2"/>
      <charset val="238"/>
    </font>
    <font>
      <sz val="10"/>
      <color rgb="FFFF0000"/>
      <name val="Arial"/>
      <family val="2"/>
      <charset val="238"/>
    </font>
    <font>
      <sz val="10"/>
      <color rgb="FF00B050"/>
      <name val="Arial"/>
      <family val="2"/>
      <charset val="238"/>
    </font>
  </fonts>
  <fills count="32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0CEF1"/>
        <bgColor indexed="64"/>
      </patternFill>
    </fill>
    <fill>
      <patternFill patternType="solid">
        <fgColor rgb="FFFAB383"/>
        <bgColor indexed="64"/>
      </patternFill>
    </fill>
    <fill>
      <patternFill patternType="solid">
        <fgColor rgb="FF9FC597"/>
        <bgColor indexed="64"/>
      </patternFill>
    </fill>
    <fill>
      <patternFill patternType="solid">
        <fgColor rgb="FFE9959D"/>
        <bgColor indexed="64"/>
      </patternFill>
    </fill>
    <fill>
      <patternFill patternType="solid">
        <fgColor rgb="FFFFDE91"/>
        <bgColor indexed="64"/>
      </patternFill>
    </fill>
    <fill>
      <patternFill patternType="solid">
        <fgColor rgb="FFBB9D92"/>
        <bgColor indexed="64"/>
      </patternFill>
    </fill>
    <fill>
      <patternFill patternType="solid">
        <fgColor rgb="FFAC8DB7"/>
        <bgColor indexed="64"/>
      </patternFill>
    </fill>
    <fill>
      <patternFill patternType="solid">
        <fgColor rgb="FF92D3C9"/>
        <bgColor indexed="64"/>
      </patternFill>
    </fill>
    <fill>
      <patternFill patternType="solid">
        <fgColor rgb="FF8490C8"/>
        <bgColor indexed="64"/>
      </patternFill>
    </fill>
    <fill>
      <patternFill patternType="solid">
        <fgColor rgb="FFB2C4CC"/>
        <bgColor indexed="64"/>
      </patternFill>
    </fill>
    <fill>
      <patternFill patternType="solid">
        <fgColor rgb="FFFFFFFF"/>
      </patternFill>
    </fill>
    <fill>
      <patternFill patternType="solid">
        <fgColor rgb="FF92D3C9"/>
      </patternFill>
    </fill>
    <fill>
      <patternFill patternType="solid">
        <fgColor rgb="FF8490C8"/>
      </patternFill>
    </fill>
    <fill>
      <patternFill patternType="solid">
        <fgColor rgb="FFB2C4CC"/>
      </patternFill>
    </fill>
    <fill>
      <patternFill patternType="solid">
        <fgColor rgb="FF90CEF1"/>
      </patternFill>
    </fill>
    <fill>
      <patternFill patternType="solid">
        <fgColor rgb="FFFAB383"/>
      </patternFill>
    </fill>
    <fill>
      <patternFill patternType="solid">
        <fgColor rgb="FF9FC597"/>
      </patternFill>
    </fill>
    <fill>
      <patternFill patternType="solid">
        <fgColor rgb="FFE9959D"/>
      </patternFill>
    </fill>
    <fill>
      <patternFill patternType="solid">
        <fgColor rgb="FFFFDE91"/>
      </patternFill>
    </fill>
    <fill>
      <patternFill patternType="solid">
        <fgColor rgb="FFBB9D92"/>
      </patternFill>
    </fill>
    <fill>
      <patternFill patternType="solid">
        <fgColor rgb="FFAC8DB7"/>
      </patternFill>
    </fill>
    <fill>
      <patternFill patternType="solid">
        <fgColor rgb="FF8497B0"/>
      </patternFill>
    </fill>
    <fill>
      <patternFill patternType="solid">
        <fgColor rgb="FFD4F2C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1">
    <xf numFmtId="0" fontId="0" fillId="0" borderId="0"/>
    <xf numFmtId="0" fontId="2" fillId="0" borderId="0" applyNumberFormat="0" applyFill="0" applyBorder="0" applyAlignment="0" applyProtection="0"/>
    <xf numFmtId="0" fontId="6" fillId="17" borderId="16">
      <alignment horizontal="left" vertical="center"/>
      <protection locked="0"/>
    </xf>
    <xf numFmtId="4" fontId="6" fillId="17" borderId="16">
      <alignment horizontal="right" vertical="center"/>
      <protection locked="0"/>
    </xf>
    <xf numFmtId="0" fontId="7" fillId="17" borderId="16">
      <alignment horizontal="left" vertical="center"/>
      <protection locked="0"/>
    </xf>
    <xf numFmtId="165" fontId="7" fillId="17" borderId="16">
      <alignment horizontal="right" vertical="center" wrapText="1"/>
      <protection locked="0"/>
    </xf>
    <xf numFmtId="0" fontId="8" fillId="0" borderId="0"/>
    <xf numFmtId="0" fontId="9" fillId="18" borderId="16">
      <alignment horizontal="center" vertical="center" wrapText="1"/>
      <protection locked="0"/>
    </xf>
    <xf numFmtId="0" fontId="10" fillId="17" borderId="16">
      <alignment horizontal="right" vertical="center"/>
      <protection locked="0"/>
    </xf>
    <xf numFmtId="0" fontId="6" fillId="17" borderId="16">
      <alignment horizontal="left" vertical="center"/>
      <protection locked="0"/>
    </xf>
    <xf numFmtId="0" fontId="9" fillId="19" borderId="16">
      <alignment horizontal="center" vertical="center" wrapText="1"/>
      <protection locked="0"/>
    </xf>
    <xf numFmtId="165" fontId="6" fillId="17" borderId="16">
      <alignment horizontal="right" vertical="center" wrapText="1"/>
      <protection locked="0"/>
    </xf>
    <xf numFmtId="0" fontId="9" fillId="20" borderId="16">
      <alignment horizontal="center" vertical="center" wrapText="1"/>
      <protection locked="0"/>
    </xf>
    <xf numFmtId="4" fontId="6" fillId="17" borderId="16">
      <alignment horizontal="right" vertical="center"/>
      <protection locked="0"/>
    </xf>
    <xf numFmtId="0" fontId="9" fillId="21" borderId="16">
      <alignment horizontal="center" vertical="center" wrapText="1"/>
      <protection locked="0"/>
    </xf>
    <xf numFmtId="0" fontId="9" fillId="22" borderId="16">
      <alignment horizontal="center" vertical="center" wrapText="1"/>
      <protection locked="0"/>
    </xf>
    <xf numFmtId="0" fontId="9" fillId="23" borderId="16">
      <alignment horizontal="center" vertical="center" wrapText="1"/>
      <protection locked="0"/>
    </xf>
    <xf numFmtId="0" fontId="9" fillId="24" borderId="16">
      <alignment horizontal="center" vertical="center" wrapText="1"/>
      <protection locked="0"/>
    </xf>
    <xf numFmtId="0" fontId="9" fillId="25" borderId="16">
      <alignment horizontal="center" vertical="center" wrapText="1"/>
      <protection locked="0"/>
    </xf>
    <xf numFmtId="0" fontId="9" fillId="26" borderId="16">
      <alignment horizontal="center" vertical="center" wrapText="1"/>
      <protection locked="0"/>
    </xf>
    <xf numFmtId="166" fontId="6" fillId="17" borderId="16">
      <alignment horizontal="right" vertical="center"/>
      <protection locked="0"/>
    </xf>
    <xf numFmtId="0" fontId="9" fillId="27" borderId="16">
      <alignment horizontal="center" vertical="center" wrapText="1"/>
      <protection locked="0"/>
    </xf>
    <xf numFmtId="0" fontId="9" fillId="28" borderId="16">
      <alignment horizontal="center" vertical="center" wrapText="1"/>
      <protection locked="0"/>
    </xf>
    <xf numFmtId="4" fontId="6" fillId="17" borderId="16">
      <alignment horizontal="right" vertical="center"/>
      <protection locked="0"/>
    </xf>
    <xf numFmtId="10" fontId="6" fillId="17" borderId="16">
      <alignment horizontal="right" vertical="center"/>
      <protection locked="0"/>
    </xf>
    <xf numFmtId="4" fontId="11" fillId="17" borderId="16">
      <alignment horizontal="right" vertical="center"/>
      <protection locked="0"/>
    </xf>
    <xf numFmtId="10" fontId="11" fillId="17" borderId="16">
      <alignment horizontal="right" vertical="center"/>
      <protection locked="0"/>
    </xf>
    <xf numFmtId="4" fontId="11" fillId="17" borderId="16">
      <alignment horizontal="right" vertical="center"/>
      <protection locked="0"/>
    </xf>
    <xf numFmtId="10" fontId="11" fillId="17" borderId="16">
      <alignment horizontal="right" vertical="center"/>
      <protection locked="0"/>
    </xf>
    <xf numFmtId="4" fontId="11" fillId="17" borderId="16">
      <alignment horizontal="right" vertical="center"/>
      <protection locked="0"/>
    </xf>
    <xf numFmtId="10" fontId="11" fillId="17" borderId="16">
      <alignment horizontal="right" vertical="center"/>
      <protection locked="0"/>
    </xf>
    <xf numFmtId="0" fontId="15" fillId="29" borderId="16">
      <alignment horizontal="center" vertical="center" wrapText="1"/>
      <protection locked="0"/>
    </xf>
    <xf numFmtId="0" fontId="20" fillId="17" borderId="16">
      <alignment horizontal="right" vertical="center"/>
      <protection locked="0"/>
    </xf>
    <xf numFmtId="4" fontId="21" fillId="17" borderId="16">
      <alignment horizontal="right" vertical="center"/>
      <protection locked="0"/>
    </xf>
    <xf numFmtId="10" fontId="21" fillId="17" borderId="16">
      <alignment horizontal="right" vertical="center"/>
      <protection locked="0"/>
    </xf>
    <xf numFmtId="0" fontId="20" fillId="17" borderId="16">
      <alignment horizontal="right" vertical="center"/>
      <protection locked="0"/>
    </xf>
    <xf numFmtId="4" fontId="21" fillId="17" borderId="16">
      <alignment horizontal="right" vertical="center"/>
      <protection locked="0"/>
    </xf>
    <xf numFmtId="10" fontId="21" fillId="17" borderId="16">
      <alignment horizontal="right" vertical="center"/>
      <protection locked="0"/>
    </xf>
    <xf numFmtId="0" fontId="20" fillId="17" borderId="16">
      <alignment horizontal="right" vertical="center"/>
      <protection locked="0"/>
    </xf>
    <xf numFmtId="4" fontId="21" fillId="17" borderId="16">
      <alignment horizontal="right" vertical="center"/>
      <protection locked="0"/>
    </xf>
    <xf numFmtId="10" fontId="21" fillId="17" borderId="16">
      <alignment horizontal="right" vertical="center"/>
      <protection locked="0"/>
    </xf>
  </cellStyleXfs>
  <cellXfs count="135">
    <xf numFmtId="0" fontId="0" fillId="0" borderId="0" xfId="0"/>
    <xf numFmtId="0" fontId="0" fillId="0" borderId="1" xfId="0" applyBorder="1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1" fillId="2" borderId="1" xfId="0" applyFont="1" applyFill="1" applyBorder="1" applyAlignment="1">
      <alignment horizontal="centerContinuous" vertical="center"/>
    </xf>
    <xf numFmtId="0" fontId="1" fillId="2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Continuous" vertical="center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Continuous" vertical="center"/>
    </xf>
    <xf numFmtId="0" fontId="1" fillId="5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Continuous" vertical="center"/>
    </xf>
    <xf numFmtId="0" fontId="1" fillId="3" borderId="1" xfId="0" applyFont="1" applyFill="1" applyBorder="1" applyAlignment="1">
      <alignment horizontal="center" vertical="center"/>
    </xf>
    <xf numFmtId="0" fontId="2" fillId="0" borderId="0" xfId="1"/>
    <xf numFmtId="14" fontId="0" fillId="0" borderId="1" xfId="0" applyNumberFormat="1" applyBorder="1"/>
    <xf numFmtId="0" fontId="1" fillId="0" borderId="1" xfId="0" applyFont="1" applyBorder="1" applyAlignment="1">
      <alignment horizontal="center"/>
    </xf>
    <xf numFmtId="164" fontId="0" fillId="0" borderId="0" xfId="0" applyNumberFormat="1"/>
    <xf numFmtId="14" fontId="0" fillId="0" borderId="0" xfId="0" applyNumberFormat="1"/>
    <xf numFmtId="10" fontId="0" fillId="0" borderId="0" xfId="0" applyNumberFormat="1"/>
    <xf numFmtId="0" fontId="4" fillId="14" borderId="7" xfId="0" applyFont="1" applyFill="1" applyBorder="1" applyAlignment="1">
      <alignment horizontal="center" vertical="center"/>
    </xf>
    <xf numFmtId="0" fontId="3" fillId="0" borderId="8" xfId="0" applyFont="1" applyBorder="1"/>
    <xf numFmtId="0" fontId="3" fillId="0" borderId="9" xfId="0" applyFont="1" applyBorder="1"/>
    <xf numFmtId="0" fontId="3" fillId="0" borderId="9" xfId="0" applyFont="1" applyBorder="1" applyAlignment="1">
      <alignment wrapText="1"/>
    </xf>
    <xf numFmtId="0" fontId="3" fillId="0" borderId="9" xfId="0" applyFont="1" applyBorder="1" applyAlignment="1">
      <alignment vertical="center"/>
    </xf>
    <xf numFmtId="14" fontId="3" fillId="0" borderId="9" xfId="0" applyNumberFormat="1" applyFont="1" applyBorder="1" applyAlignment="1">
      <alignment vertical="center"/>
    </xf>
    <xf numFmtId="164" fontId="3" fillId="0" borderId="9" xfId="0" applyNumberFormat="1" applyFont="1" applyBorder="1" applyAlignment="1">
      <alignment vertical="center"/>
    </xf>
    <xf numFmtId="0" fontId="3" fillId="6" borderId="11" xfId="0" applyFont="1" applyFill="1" applyBorder="1"/>
    <xf numFmtId="0" fontId="3" fillId="6" borderId="1" xfId="0" applyFont="1" applyFill="1" applyBorder="1"/>
    <xf numFmtId="0" fontId="3" fillId="6" borderId="1" xfId="0" applyFont="1" applyFill="1" applyBorder="1" applyAlignment="1">
      <alignment wrapText="1"/>
    </xf>
    <xf numFmtId="0" fontId="3" fillId="6" borderId="1" xfId="0" applyFont="1" applyFill="1" applyBorder="1" applyAlignment="1">
      <alignment vertical="center"/>
    </xf>
    <xf numFmtId="14" fontId="3" fillId="6" borderId="1" xfId="0" applyNumberFormat="1" applyFont="1" applyFill="1" applyBorder="1" applyAlignment="1">
      <alignment vertical="center"/>
    </xf>
    <xf numFmtId="164" fontId="3" fillId="6" borderId="1" xfId="0" applyNumberFormat="1" applyFont="1" applyFill="1" applyBorder="1" applyAlignment="1">
      <alignment vertical="center"/>
    </xf>
    <xf numFmtId="0" fontId="3" fillId="0" borderId="11" xfId="0" applyFont="1" applyBorder="1"/>
    <xf numFmtId="0" fontId="3" fillId="0" borderId="1" xfId="0" applyFont="1" applyBorder="1"/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vertical="center"/>
    </xf>
    <xf numFmtId="14" fontId="3" fillId="0" borderId="1" xfId="0" applyNumberFormat="1" applyFont="1" applyBorder="1" applyAlignment="1">
      <alignment vertical="center"/>
    </xf>
    <xf numFmtId="164" fontId="3" fillId="0" borderId="1" xfId="0" applyNumberFormat="1" applyFont="1" applyBorder="1" applyAlignment="1">
      <alignment vertical="center"/>
    </xf>
    <xf numFmtId="0" fontId="3" fillId="6" borderId="13" xfId="0" applyFont="1" applyFill="1" applyBorder="1"/>
    <xf numFmtId="0" fontId="3" fillId="6" borderId="14" xfId="0" applyFont="1" applyFill="1" applyBorder="1"/>
    <xf numFmtId="0" fontId="3" fillId="6" borderId="14" xfId="0" applyFont="1" applyFill="1" applyBorder="1" applyAlignment="1">
      <alignment wrapText="1"/>
    </xf>
    <xf numFmtId="0" fontId="3" fillId="6" borderId="14" xfId="0" applyFont="1" applyFill="1" applyBorder="1" applyAlignment="1">
      <alignment vertical="center"/>
    </xf>
    <xf numFmtId="14" fontId="3" fillId="6" borderId="14" xfId="0" applyNumberFormat="1" applyFont="1" applyFill="1" applyBorder="1" applyAlignment="1">
      <alignment vertical="center"/>
    </xf>
    <xf numFmtId="164" fontId="3" fillId="6" borderId="14" xfId="0" applyNumberFormat="1" applyFont="1" applyFill="1" applyBorder="1" applyAlignment="1">
      <alignment vertical="center"/>
    </xf>
    <xf numFmtId="0" fontId="3" fillId="0" borderId="13" xfId="0" applyFont="1" applyBorder="1"/>
    <xf numFmtId="0" fontId="3" fillId="0" borderId="14" xfId="0" applyFont="1" applyBorder="1"/>
    <xf numFmtId="0" fontId="3" fillId="0" borderId="14" xfId="0" applyFont="1" applyBorder="1" applyAlignment="1">
      <alignment wrapText="1"/>
    </xf>
    <xf numFmtId="0" fontId="3" fillId="0" borderId="14" xfId="0" applyFont="1" applyBorder="1" applyAlignment="1">
      <alignment vertical="center"/>
    </xf>
    <xf numFmtId="14" fontId="3" fillId="0" borderId="14" xfId="0" applyNumberFormat="1" applyFont="1" applyBorder="1" applyAlignment="1">
      <alignment vertical="center"/>
    </xf>
    <xf numFmtId="164" fontId="3" fillId="0" borderId="14" xfId="0" applyNumberFormat="1" applyFont="1" applyBorder="1" applyAlignment="1">
      <alignment vertical="center"/>
    </xf>
    <xf numFmtId="0" fontId="3" fillId="6" borderId="8" xfId="0" applyFont="1" applyFill="1" applyBorder="1"/>
    <xf numFmtId="0" fontId="3" fillId="6" borderId="9" xfId="0" applyFont="1" applyFill="1" applyBorder="1"/>
    <xf numFmtId="0" fontId="3" fillId="6" borderId="9" xfId="0" applyFont="1" applyFill="1" applyBorder="1" applyAlignment="1">
      <alignment wrapText="1"/>
    </xf>
    <xf numFmtId="0" fontId="3" fillId="6" borderId="9" xfId="0" applyFont="1" applyFill="1" applyBorder="1" applyAlignment="1">
      <alignment vertical="center"/>
    </xf>
    <xf numFmtId="14" fontId="3" fillId="6" borderId="9" xfId="0" applyNumberFormat="1" applyFont="1" applyFill="1" applyBorder="1" applyAlignment="1">
      <alignment vertical="center"/>
    </xf>
    <xf numFmtId="164" fontId="3" fillId="6" borderId="9" xfId="0" applyNumberFormat="1" applyFont="1" applyFill="1" applyBorder="1" applyAlignment="1">
      <alignment vertic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17" xfId="0" applyFont="1" applyBorder="1"/>
    <xf numFmtId="0" fontId="0" fillId="0" borderId="0" xfId="0" applyProtection="1">
      <protection hidden="1"/>
    </xf>
    <xf numFmtId="0" fontId="1" fillId="0" borderId="5" xfId="0" applyFont="1" applyBorder="1" applyProtection="1">
      <protection hidden="1"/>
    </xf>
    <xf numFmtId="4" fontId="3" fillId="0" borderId="9" xfId="0" applyNumberFormat="1" applyFont="1" applyBorder="1" applyAlignment="1">
      <alignment vertical="center"/>
    </xf>
    <xf numFmtId="4" fontId="3" fillId="6" borderId="1" xfId="0" applyNumberFormat="1" applyFont="1" applyFill="1" applyBorder="1" applyAlignment="1">
      <alignment vertical="center"/>
    </xf>
    <xf numFmtId="4" fontId="3" fillId="0" borderId="1" xfId="0" applyNumberFormat="1" applyFont="1" applyBorder="1" applyAlignment="1">
      <alignment vertical="center"/>
    </xf>
    <xf numFmtId="4" fontId="3" fillId="6" borderId="14" xfId="0" applyNumberFormat="1" applyFont="1" applyFill="1" applyBorder="1" applyAlignment="1">
      <alignment vertical="center"/>
    </xf>
    <xf numFmtId="4" fontId="3" fillId="0" borderId="14" xfId="0" applyNumberFormat="1" applyFont="1" applyBorder="1" applyAlignment="1">
      <alignment vertical="center"/>
    </xf>
    <xf numFmtId="4" fontId="3" fillId="6" borderId="9" xfId="0" applyNumberFormat="1" applyFont="1" applyFill="1" applyBorder="1" applyAlignment="1">
      <alignment vertical="center"/>
    </xf>
    <xf numFmtId="10" fontId="3" fillId="0" borderId="9" xfId="0" applyNumberFormat="1" applyFont="1" applyBorder="1" applyAlignment="1">
      <alignment vertical="center"/>
    </xf>
    <xf numFmtId="10" fontId="3" fillId="6" borderId="1" xfId="0" applyNumberFormat="1" applyFont="1" applyFill="1" applyBorder="1" applyAlignment="1">
      <alignment vertical="center"/>
    </xf>
    <xf numFmtId="10" fontId="3" fillId="0" borderId="1" xfId="0" applyNumberFormat="1" applyFont="1" applyBorder="1" applyAlignment="1">
      <alignment vertical="center"/>
    </xf>
    <xf numFmtId="10" fontId="3" fillId="6" borderId="14" xfId="0" applyNumberFormat="1" applyFont="1" applyFill="1" applyBorder="1" applyAlignment="1">
      <alignment vertical="center"/>
    </xf>
    <xf numFmtId="10" fontId="3" fillId="0" borderId="14" xfId="0" applyNumberFormat="1" applyFont="1" applyBorder="1" applyAlignment="1">
      <alignment vertical="center"/>
    </xf>
    <xf numFmtId="10" fontId="3" fillId="6" borderId="9" xfId="0" applyNumberFormat="1" applyFont="1" applyFill="1" applyBorder="1" applyAlignment="1">
      <alignment vertical="center"/>
    </xf>
    <xf numFmtId="3" fontId="3" fillId="0" borderId="9" xfId="0" applyNumberFormat="1" applyFont="1" applyBorder="1" applyAlignment="1">
      <alignment vertical="center"/>
    </xf>
    <xf numFmtId="3" fontId="3" fillId="6" borderId="1" xfId="0" applyNumberFormat="1" applyFont="1" applyFill="1" applyBorder="1" applyAlignment="1">
      <alignment vertical="center"/>
    </xf>
    <xf numFmtId="3" fontId="3" fillId="0" borderId="1" xfId="0" applyNumberFormat="1" applyFont="1" applyBorder="1" applyAlignment="1">
      <alignment vertical="center"/>
    </xf>
    <xf numFmtId="3" fontId="3" fillId="6" borderId="14" xfId="0" applyNumberFormat="1" applyFont="1" applyFill="1" applyBorder="1" applyAlignment="1">
      <alignment vertical="center"/>
    </xf>
    <xf numFmtId="3" fontId="3" fillId="0" borderId="14" xfId="0" applyNumberFormat="1" applyFont="1" applyBorder="1" applyAlignment="1">
      <alignment vertical="center"/>
    </xf>
    <xf numFmtId="3" fontId="3" fillId="6" borderId="9" xfId="0" applyNumberFormat="1" applyFont="1" applyFill="1" applyBorder="1" applyAlignment="1">
      <alignment vertical="center"/>
    </xf>
    <xf numFmtId="0" fontId="12" fillId="14" borderId="7" xfId="0" applyFont="1" applyFill="1" applyBorder="1" applyAlignment="1">
      <alignment horizontal="center" vertical="center" wrapText="1"/>
    </xf>
    <xf numFmtId="0" fontId="12" fillId="14" borderId="7" xfId="0" applyFont="1" applyFill="1" applyBorder="1" applyAlignment="1">
      <alignment horizontal="center" vertical="center"/>
    </xf>
    <xf numFmtId="0" fontId="12" fillId="15" borderId="7" xfId="0" applyFont="1" applyFill="1" applyBorder="1" applyAlignment="1">
      <alignment horizontal="center" vertical="center" wrapText="1"/>
    </xf>
    <xf numFmtId="0" fontId="12" fillId="16" borderId="7" xfId="0" applyFont="1" applyFill="1" applyBorder="1" applyAlignment="1">
      <alignment horizontal="center" vertical="center" wrapText="1"/>
    </xf>
    <xf numFmtId="1" fontId="13" fillId="7" borderId="7" xfId="0" applyNumberFormat="1" applyFont="1" applyFill="1" applyBorder="1" applyAlignment="1">
      <alignment horizontal="center" vertical="center" wrapText="1"/>
    </xf>
    <xf numFmtId="4" fontId="13" fillId="7" borderId="7" xfId="0" applyNumberFormat="1" applyFont="1" applyFill="1" applyBorder="1" applyAlignment="1">
      <alignment horizontal="center" vertical="center" wrapText="1"/>
    </xf>
    <xf numFmtId="4" fontId="13" fillId="8" borderId="7" xfId="0" applyNumberFormat="1" applyFont="1" applyFill="1" applyBorder="1" applyAlignment="1">
      <alignment horizontal="center" vertical="center" wrapText="1"/>
    </xf>
    <xf numFmtId="4" fontId="13" fillId="9" borderId="7" xfId="0" applyNumberFormat="1" applyFont="1" applyFill="1" applyBorder="1" applyAlignment="1">
      <alignment horizontal="center" vertical="center" wrapText="1"/>
    </xf>
    <xf numFmtId="4" fontId="13" fillId="10" borderId="7" xfId="0" applyNumberFormat="1" applyFont="1" applyFill="1" applyBorder="1" applyAlignment="1">
      <alignment horizontal="center" vertical="center" wrapText="1"/>
    </xf>
    <xf numFmtId="4" fontId="14" fillId="10" borderId="7" xfId="0" applyNumberFormat="1" applyFont="1" applyFill="1" applyBorder="1" applyAlignment="1">
      <alignment horizontal="center" vertical="center" wrapText="1"/>
    </xf>
    <xf numFmtId="4" fontId="14" fillId="11" borderId="7" xfId="0" applyNumberFormat="1" applyFont="1" applyFill="1" applyBorder="1" applyAlignment="1">
      <alignment horizontal="center" vertical="center" wrapText="1"/>
    </xf>
    <xf numFmtId="0" fontId="12" fillId="12" borderId="7" xfId="0" applyFont="1" applyFill="1" applyBorder="1" applyAlignment="1">
      <alignment horizontal="center" vertical="center" wrapText="1"/>
    </xf>
    <xf numFmtId="0" fontId="12" fillId="13" borderId="7" xfId="0" applyFont="1" applyFill="1" applyBorder="1" applyAlignment="1">
      <alignment horizontal="center" vertical="center" wrapText="1"/>
    </xf>
    <xf numFmtId="0" fontId="15" fillId="29" borderId="16" xfId="31" applyProtection="1">
      <alignment horizontal="center" vertical="center" wrapText="1"/>
    </xf>
    <xf numFmtId="10" fontId="3" fillId="0" borderId="10" xfId="0" applyNumberFormat="1" applyFont="1" applyBorder="1" applyAlignment="1">
      <alignment vertical="center"/>
    </xf>
    <xf numFmtId="10" fontId="3" fillId="6" borderId="12" xfId="0" applyNumberFormat="1" applyFont="1" applyFill="1" applyBorder="1" applyAlignment="1">
      <alignment vertical="center"/>
    </xf>
    <xf numFmtId="10" fontId="3" fillId="0" borderId="12" xfId="0" applyNumberFormat="1" applyFont="1" applyBorder="1" applyAlignment="1">
      <alignment vertical="center"/>
    </xf>
    <xf numFmtId="10" fontId="3" fillId="6" borderId="15" xfId="0" applyNumberFormat="1" applyFont="1" applyFill="1" applyBorder="1" applyAlignment="1">
      <alignment vertical="center"/>
    </xf>
    <xf numFmtId="10" fontId="3" fillId="0" borderId="15" xfId="0" applyNumberFormat="1" applyFont="1" applyBorder="1" applyAlignment="1">
      <alignment vertical="center"/>
    </xf>
    <xf numFmtId="10" fontId="3" fillId="6" borderId="10" xfId="0" applyNumberFormat="1" applyFont="1" applyFill="1" applyBorder="1" applyAlignment="1">
      <alignment vertical="center"/>
    </xf>
    <xf numFmtId="4" fontId="3" fillId="0" borderId="18" xfId="0" applyNumberFormat="1" applyFont="1" applyBorder="1" applyAlignment="1">
      <alignment vertical="center"/>
    </xf>
    <xf numFmtId="4" fontId="3" fillId="6" borderId="3" xfId="0" applyNumberFormat="1" applyFont="1" applyFill="1" applyBorder="1" applyAlignment="1">
      <alignment vertical="center"/>
    </xf>
    <xf numFmtId="4" fontId="3" fillId="0" borderId="3" xfId="0" applyNumberFormat="1" applyFont="1" applyBorder="1" applyAlignment="1">
      <alignment vertical="center"/>
    </xf>
    <xf numFmtId="4" fontId="3" fillId="6" borderId="19" xfId="0" applyNumberFormat="1" applyFont="1" applyFill="1" applyBorder="1" applyAlignment="1">
      <alignment vertical="center"/>
    </xf>
    <xf numFmtId="4" fontId="3" fillId="0" borderId="19" xfId="0" applyNumberFormat="1" applyFont="1" applyBorder="1" applyAlignment="1">
      <alignment vertical="center"/>
    </xf>
    <xf numFmtId="4" fontId="3" fillId="6" borderId="18" xfId="0" applyNumberFormat="1" applyFont="1" applyFill="1" applyBorder="1" applyAlignment="1">
      <alignment vertical="center"/>
    </xf>
    <xf numFmtId="0" fontId="16" fillId="15" borderId="4" xfId="0" applyFont="1" applyFill="1" applyBorder="1" applyAlignment="1" applyProtection="1">
      <alignment horizontal="center" vertical="center" wrapText="1"/>
      <protection hidden="1"/>
    </xf>
    <xf numFmtId="164" fontId="16" fillId="16" borderId="4" xfId="0" applyNumberFormat="1" applyFont="1" applyFill="1" applyBorder="1" applyAlignment="1" applyProtection="1">
      <alignment horizontal="center" vertical="center" wrapText="1"/>
      <protection hidden="1"/>
    </xf>
    <xf numFmtId="3" fontId="17" fillId="7" borderId="4" xfId="0" applyNumberFormat="1" applyFont="1" applyFill="1" applyBorder="1" applyAlignment="1" applyProtection="1">
      <alignment horizontal="center" vertical="center" wrapText="1"/>
      <protection hidden="1"/>
    </xf>
    <xf numFmtId="164" fontId="17" fillId="7" borderId="4" xfId="0" applyNumberFormat="1" applyFont="1" applyFill="1" applyBorder="1" applyAlignment="1" applyProtection="1">
      <alignment horizontal="center" vertical="center" wrapText="1"/>
      <protection hidden="1"/>
    </xf>
    <xf numFmtId="3" fontId="17" fillId="8" borderId="4" xfId="0" applyNumberFormat="1" applyFont="1" applyFill="1" applyBorder="1" applyAlignment="1" applyProtection="1">
      <alignment horizontal="center" vertical="center" wrapText="1"/>
      <protection hidden="1"/>
    </xf>
    <xf numFmtId="164" fontId="17" fillId="8" borderId="4" xfId="0" applyNumberFormat="1" applyFont="1" applyFill="1" applyBorder="1" applyAlignment="1" applyProtection="1">
      <alignment horizontal="center" vertical="center" wrapText="1"/>
      <protection hidden="1"/>
    </xf>
    <xf numFmtId="3" fontId="17" fillId="9" borderId="4" xfId="0" applyNumberFormat="1" applyFont="1" applyFill="1" applyBorder="1" applyAlignment="1" applyProtection="1">
      <alignment horizontal="center" vertical="center" wrapText="1"/>
      <protection hidden="1"/>
    </xf>
    <xf numFmtId="164" fontId="17" fillId="9" borderId="4" xfId="0" applyNumberFormat="1" applyFont="1" applyFill="1" applyBorder="1" applyAlignment="1" applyProtection="1">
      <alignment horizontal="center" vertical="center" wrapText="1"/>
      <protection hidden="1"/>
    </xf>
    <xf numFmtId="3" fontId="17" fillId="10" borderId="4" xfId="0" applyNumberFormat="1" applyFont="1" applyFill="1" applyBorder="1" applyAlignment="1" applyProtection="1">
      <alignment horizontal="center" vertical="center" wrapText="1"/>
      <protection hidden="1"/>
    </xf>
    <xf numFmtId="164" fontId="18" fillId="10" borderId="4" xfId="0" applyNumberFormat="1" applyFont="1" applyFill="1" applyBorder="1" applyAlignment="1" applyProtection="1">
      <alignment horizontal="center" vertical="center" wrapText="1"/>
      <protection hidden="1"/>
    </xf>
    <xf numFmtId="3" fontId="18" fillId="11" borderId="4" xfId="0" applyNumberFormat="1" applyFont="1" applyFill="1" applyBorder="1" applyAlignment="1" applyProtection="1">
      <alignment horizontal="center" vertical="center" wrapText="1"/>
      <protection hidden="1"/>
    </xf>
    <xf numFmtId="164" fontId="18" fillId="11" borderId="4" xfId="0" applyNumberFormat="1" applyFont="1" applyFill="1" applyBorder="1" applyAlignment="1" applyProtection="1">
      <alignment horizontal="center" vertical="center" wrapText="1"/>
      <protection hidden="1"/>
    </xf>
    <xf numFmtId="10" fontId="16" fillId="12" borderId="4" xfId="0" applyNumberFormat="1" applyFont="1" applyFill="1" applyBorder="1" applyAlignment="1" applyProtection="1">
      <alignment horizontal="center" vertical="center" wrapText="1"/>
      <protection hidden="1"/>
    </xf>
    <xf numFmtId="10" fontId="16" fillId="13" borderId="4" xfId="0" applyNumberFormat="1" applyFont="1" applyFill="1" applyBorder="1" applyAlignment="1" applyProtection="1">
      <alignment horizontal="center" vertical="center" wrapText="1"/>
      <protection hidden="1"/>
    </xf>
    <xf numFmtId="164" fontId="19" fillId="29" borderId="4" xfId="31" applyNumberFormat="1" applyFont="1" applyBorder="1" applyProtection="1">
      <alignment horizontal="center" vertical="center" wrapText="1"/>
    </xf>
    <xf numFmtId="10" fontId="19" fillId="29" borderId="4" xfId="31" applyNumberFormat="1" applyFont="1" applyBorder="1" applyProtection="1">
      <alignment horizontal="center" vertical="center" wrapText="1"/>
    </xf>
    <xf numFmtId="10" fontId="22" fillId="0" borderId="10" xfId="0" applyNumberFormat="1" applyFont="1" applyBorder="1" applyAlignment="1">
      <alignment vertical="center"/>
    </xf>
    <xf numFmtId="0" fontId="16" fillId="0" borderId="0" xfId="0" applyFont="1" applyAlignment="1" applyProtection="1">
      <alignment horizontal="center" vertical="center" wrapText="1"/>
      <protection hidden="1"/>
    </xf>
    <xf numFmtId="10" fontId="22" fillId="0" borderId="9" xfId="0" applyNumberFormat="1" applyFont="1" applyBorder="1" applyAlignment="1">
      <alignment vertical="center"/>
    </xf>
    <xf numFmtId="0" fontId="0" fillId="0" borderId="0" xfId="0" applyAlignment="1" applyProtection="1">
      <alignment horizontal="left" wrapText="1"/>
      <protection hidden="1"/>
    </xf>
    <xf numFmtId="4" fontId="13" fillId="30" borderId="7" xfId="0" applyNumberFormat="1" applyFont="1" applyFill="1" applyBorder="1" applyAlignment="1">
      <alignment horizontal="center" vertical="center" wrapText="1"/>
    </xf>
    <xf numFmtId="164" fontId="17" fillId="30" borderId="4" xfId="0" applyNumberFormat="1" applyFont="1" applyFill="1" applyBorder="1" applyAlignment="1" applyProtection="1">
      <alignment horizontal="center" vertical="center" wrapText="1"/>
      <protection hidden="1"/>
    </xf>
    <xf numFmtId="10" fontId="19" fillId="30" borderId="4" xfId="31" applyNumberFormat="1" applyFont="1" applyFill="1" applyBorder="1" applyProtection="1">
      <alignment horizontal="center" vertical="center" wrapText="1"/>
    </xf>
    <xf numFmtId="4" fontId="3" fillId="31" borderId="3" xfId="0" applyNumberFormat="1" applyFont="1" applyFill="1" applyBorder="1" applyAlignment="1">
      <alignment vertical="center"/>
    </xf>
    <xf numFmtId="10" fontId="3" fillId="31" borderId="1" xfId="0" applyNumberFormat="1" applyFont="1" applyFill="1" applyBorder="1" applyAlignment="1">
      <alignment vertical="center"/>
    </xf>
    <xf numFmtId="0" fontId="5" fillId="0" borderId="0" xfId="0" applyFont="1" applyAlignment="1">
      <alignment horizontal="left"/>
    </xf>
    <xf numFmtId="0" fontId="3" fillId="0" borderId="6" xfId="0" applyFont="1" applyBorder="1" applyAlignment="1">
      <alignment horizontal="left"/>
    </xf>
    <xf numFmtId="0" fontId="0" fillId="0" borderId="0" xfId="0" applyAlignment="1" applyProtection="1">
      <alignment horizontal="left" wrapText="1"/>
      <protection hidden="1"/>
    </xf>
    <xf numFmtId="0" fontId="0" fillId="0" borderId="0" xfId="0" applyAlignment="1">
      <alignment horizontal="left" vertical="top" wrapText="1"/>
    </xf>
  </cellXfs>
  <cellStyles count="41">
    <cellStyle name="-103423998283508279" xfId="32" xr:uid="{897E55A9-9799-41F6-BF35-65C7A310E58D}"/>
    <cellStyle name="178043174561741403" xfId="30" xr:uid="{6A771865-57CA-4484-8822-3BA39A3FBD1A}"/>
    <cellStyle name="-1917248155564783928" xfId="4" xr:uid="{A20DDD4A-A3FF-4A74-B965-A00C7992AF11}"/>
    <cellStyle name="2152653118512992047" xfId="20" xr:uid="{40CE09C8-F291-4D90-9380-E3A948C31E4B}"/>
    <cellStyle name="2168180590438377354" xfId="3" xr:uid="{7CA50D16-CB28-405D-9AA8-C1A1ABAE024C}"/>
    <cellStyle name="3074836287974508240" xfId="17" xr:uid="{E9BA63F1-414E-4CDF-AA08-E925B9AA8A86}"/>
    <cellStyle name="3097379450615666627" xfId="21" xr:uid="{40EB2562-E87A-451C-9D89-A2E6CFC0A119}"/>
    <cellStyle name="3246483463690567055" xfId="10" xr:uid="{D1BE7762-7B79-4AE6-81EF-2AF9D22A297A}"/>
    <cellStyle name="-3269405843946365382" xfId="18" xr:uid="{5FC83959-51EC-4823-A7C6-21E19B7764EC}"/>
    <cellStyle name="-38893279210692912" xfId="19" xr:uid="{A33C0D1A-D056-4E25-BBD4-AB5AEA086ABE}"/>
    <cellStyle name="-4155170443721095789" xfId="27" xr:uid="{016CA2FB-0E5F-4D2B-89B1-1B57D6FBC8A8}"/>
    <cellStyle name="-4379713067217610277" xfId="34" xr:uid="{6B64F963-622B-4B81-B3F6-D8F1B4E580A4}"/>
    <cellStyle name="4464246080595620737" xfId="2" xr:uid="{16262078-793F-4DF3-A774-AF248073B48F}"/>
    <cellStyle name="-4467473292739958719" xfId="23" xr:uid="{AF8D68BF-EBB1-48AB-963D-1468741C10CB}"/>
    <cellStyle name="4626160661622363205" xfId="7" xr:uid="{C0DFD04B-C077-4C67-8E05-467F6A037265}"/>
    <cellStyle name="-4715928115408875888" xfId="38" xr:uid="{39AA8BA8-07EA-46A9-8F9D-9BEE2D85274C}"/>
    <cellStyle name="-472237839951333992" xfId="28" xr:uid="{0328B3BF-63D3-448D-A115-66BF0A817E9A}"/>
    <cellStyle name="-4784027825378905853" xfId="15" xr:uid="{496BC70D-24D6-48C1-96FA-E1A02749562B}"/>
    <cellStyle name="-488120650290372709" xfId="14" xr:uid="{E26133F9-73C5-45A2-B9D4-1E6BCF7D66B5}"/>
    <cellStyle name="-558014039670100403" xfId="22" xr:uid="{8C63E116-A12A-4552-9CDF-ABE39CCED312}"/>
    <cellStyle name="-5863522899258092637" xfId="35" xr:uid="{A415E968-8010-467C-9A97-8F20D678C720}"/>
    <cellStyle name="5920217687246442930" xfId="39" xr:uid="{B12F8F43-50F5-4BDE-91D3-B0AACB760204}"/>
    <cellStyle name="5947564604640243537" xfId="26" xr:uid="{553FD6FE-7B88-4131-830C-0681F4482700}"/>
    <cellStyle name="6173626147236625139" xfId="29" xr:uid="{87573711-2956-4353-885E-ED7A6F23A8D1}"/>
    <cellStyle name="6283681002058690115" xfId="9" xr:uid="{0DDE8FCA-34D2-4A44-A2F7-C3A9611808DF}"/>
    <cellStyle name="-6358416159788143534" xfId="24" xr:uid="{63CFCF61-5F68-4CDF-8713-67E55495A6ED}"/>
    <cellStyle name="-656193920391374793" xfId="25" xr:uid="{F0365569-88AA-4FE3-A3A0-A0C2CE0EF2E8}"/>
    <cellStyle name="6770936862806878748" xfId="33" xr:uid="{FCBE2726-A40C-47AB-B373-4411BD32F3EE}"/>
    <cellStyle name="-7150873987717949458" xfId="13" xr:uid="{6A3F234E-D34C-47EB-B85D-CB8AB8B90F1B}"/>
    <cellStyle name="7448045209231112567" xfId="37" xr:uid="{D3706CB0-A6F1-41ED-957C-8262252DA299}"/>
    <cellStyle name="-7587145518163800405" xfId="36" xr:uid="{AA2943A1-0583-4155-A6C2-74FFFE65A1CF}"/>
    <cellStyle name="7690540790704081798" xfId="40" xr:uid="{3F9D860A-BF28-48C4-9FC4-079045751AE8}"/>
    <cellStyle name="7743051097694830853" xfId="11" xr:uid="{B2C2687C-5C78-4A9B-BFA8-9CA9CE3798A8}"/>
    <cellStyle name="-7791765857095631332" xfId="8" xr:uid="{2A41E2E8-7356-4466-BB85-80EE77E36D16}"/>
    <cellStyle name="8013313259678356246" xfId="31" xr:uid="{36017CB7-7AA7-4625-B629-21E878C13977}"/>
    <cellStyle name="-8199258852168671041" xfId="5" xr:uid="{16159CDF-3C8E-42C5-9FAA-587CF1A34E8C}"/>
    <cellStyle name="8271198707883247712" xfId="12" xr:uid="{1A6356D8-8EAA-453E-AE16-AAB6043F1A66}"/>
    <cellStyle name="8489874315804843192" xfId="16" xr:uid="{1354AA45-DA7D-49AF-9F8D-4A2EE3CAFBEB}"/>
    <cellStyle name="Hypertextový odkaz" xfId="1" builtinId="8"/>
    <cellStyle name="Normální" xfId="0" builtinId="0"/>
    <cellStyle name="Normální 2" xfId="6" xr:uid="{0C8907AD-233A-4309-B0AA-33BC8A70568D}"/>
  </cellStyles>
  <dxfs count="3">
    <dxf>
      <font>
        <b val="0"/>
        <i val="0"/>
        <strike val="0"/>
        <color rgb="FF00B050"/>
      </font>
    </dxf>
    <dxf>
      <font>
        <b val="0"/>
        <i val="0"/>
        <strike val="0"/>
        <color rgb="FFFF0000"/>
      </font>
    </dxf>
    <dxf>
      <font>
        <b val="0"/>
        <i val="0"/>
        <strike val="0"/>
        <color rgb="FFFF0000"/>
      </font>
    </dxf>
  </dxfs>
  <tableStyles count="0" defaultTableStyle="TableStyleMedium2" defaultPivotStyle="PivotStyleLight16"/>
  <colors>
    <mruColors>
      <color rgb="FF90CEF1"/>
      <color rgb="FFFF9933"/>
      <color rgb="FFFAB383"/>
      <color rgb="FFB2C4CC"/>
      <color rgb="FF8490C8"/>
      <color rgb="FF92D3C9"/>
      <color rgb="FFAC8DB7"/>
      <color rgb="FFBB9D92"/>
      <color rgb="FFFFDE91"/>
      <color rgb="FFE9959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306916</xdr:colOff>
      <xdr:row>0</xdr:row>
      <xdr:rowOff>42334</xdr:rowOff>
    </xdr:from>
    <xdr:to>
      <xdr:col>11</xdr:col>
      <xdr:colOff>171450</xdr:colOff>
      <xdr:row>3</xdr:row>
      <xdr:rowOff>129572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81AF22A2-D011-719A-26BA-DE6AA8603A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88541" y="42334"/>
          <a:ext cx="5741459" cy="618733"/>
        </a:xfrm>
        <a:prstGeom prst="rect">
          <a:avLst/>
        </a:prstGeom>
      </xdr:spPr>
    </xdr:pic>
    <xdr:clientData/>
  </xdr:twoCellAnchor>
  <xdr:twoCellAnchor editAs="oneCell">
    <xdr:from>
      <xdr:col>5</xdr:col>
      <xdr:colOff>638175</xdr:colOff>
      <xdr:row>192</xdr:row>
      <xdr:rowOff>19051</xdr:rowOff>
    </xdr:from>
    <xdr:to>
      <xdr:col>11</xdr:col>
      <xdr:colOff>535305</xdr:colOff>
      <xdr:row>196</xdr:row>
      <xdr:rowOff>64953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A78EB4EF-04C0-0A67-1E0A-D5BB31F0BC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39000" y="36737926"/>
          <a:ext cx="5783580" cy="6936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exceljet.net/formula/return-blank-i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51741B-2BD2-4950-8F99-5D0E8B6308BE}">
  <dimension ref="A1:W197"/>
  <sheetViews>
    <sheetView showGridLines="0" tabSelected="1" zoomScaleNormal="100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E15" sqref="E15"/>
    </sheetView>
  </sheetViews>
  <sheetFormatPr defaultRowHeight="12.75" x14ac:dyDescent="0.2"/>
  <cols>
    <col min="1" max="1" width="4.85546875" customWidth="1"/>
    <col min="2" max="2" width="20.42578125" bestFit="1" customWidth="1"/>
    <col min="3" max="3" width="24.85546875" customWidth="1"/>
    <col min="4" max="4" width="31.140625" customWidth="1"/>
    <col min="5" max="5" width="17.7109375" customWidth="1"/>
    <col min="6" max="6" width="13.42578125" customWidth="1"/>
    <col min="7" max="7" width="20" customWidth="1"/>
    <col min="9" max="9" width="18.42578125" bestFit="1" customWidth="1"/>
    <col min="11" max="11" width="18.140625" customWidth="1"/>
    <col min="13" max="13" width="19.140625" bestFit="1" customWidth="1"/>
    <col min="15" max="15" width="16.28515625" customWidth="1"/>
    <col min="17" max="17" width="16.42578125" bestFit="1" customWidth="1"/>
    <col min="18" max="18" width="11.140625" customWidth="1"/>
    <col min="19" max="19" width="10.140625" customWidth="1"/>
    <col min="20" max="20" width="21" bestFit="1" customWidth="1"/>
    <col min="21" max="21" width="15.28515625" bestFit="1" customWidth="1"/>
    <col min="22" max="22" width="21" bestFit="1" customWidth="1"/>
    <col min="23" max="23" width="15.28515625" bestFit="1" customWidth="1"/>
  </cols>
  <sheetData>
    <row r="1" spans="1:23" ht="15.75" x14ac:dyDescent="0.25">
      <c r="A1" s="131" t="s">
        <v>380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131"/>
      <c r="R1" s="131"/>
      <c r="S1" s="131"/>
    </row>
    <row r="2" spans="1:23" x14ac:dyDescent="0.2">
      <c r="A2" s="57"/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</row>
    <row r="3" spans="1:23" x14ac:dyDescent="0.2">
      <c r="A3" s="57"/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</row>
    <row r="4" spans="1:23" x14ac:dyDescent="0.2">
      <c r="A4" s="132" t="s">
        <v>593</v>
      </c>
      <c r="B4" s="132"/>
      <c r="C4" s="58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</row>
    <row r="5" spans="1:23" ht="96.75" thickBot="1" x14ac:dyDescent="0.25">
      <c r="A5" s="20"/>
      <c r="B5" s="80" t="s">
        <v>578</v>
      </c>
      <c r="C5" s="81" t="s">
        <v>383</v>
      </c>
      <c r="D5" s="81" t="s">
        <v>0</v>
      </c>
      <c r="E5" s="81" t="s">
        <v>2</v>
      </c>
      <c r="F5" s="82" t="s">
        <v>381</v>
      </c>
      <c r="G5" s="83" t="s">
        <v>579</v>
      </c>
      <c r="H5" s="84" t="s">
        <v>563</v>
      </c>
      <c r="I5" s="85" t="s">
        <v>580</v>
      </c>
      <c r="J5" s="86" t="s">
        <v>581</v>
      </c>
      <c r="K5" s="86" t="s">
        <v>582</v>
      </c>
      <c r="L5" s="87" t="s">
        <v>378</v>
      </c>
      <c r="M5" s="87" t="s">
        <v>583</v>
      </c>
      <c r="N5" s="88" t="s">
        <v>382</v>
      </c>
      <c r="O5" s="89" t="s">
        <v>584</v>
      </c>
      <c r="P5" s="90" t="s">
        <v>585</v>
      </c>
      <c r="Q5" s="90" t="s">
        <v>586</v>
      </c>
      <c r="R5" s="91" t="s">
        <v>587</v>
      </c>
      <c r="S5" s="92" t="s">
        <v>588</v>
      </c>
      <c r="T5" s="93" t="s">
        <v>590</v>
      </c>
      <c r="U5" s="93" t="s">
        <v>589</v>
      </c>
      <c r="V5" s="126" t="s">
        <v>594</v>
      </c>
      <c r="W5" s="126" t="s">
        <v>592</v>
      </c>
    </row>
    <row r="6" spans="1:23" x14ac:dyDescent="0.2">
      <c r="A6" s="21">
        <v>1</v>
      </c>
      <c r="B6" s="22" t="s">
        <v>199</v>
      </c>
      <c r="C6" s="22" t="s">
        <v>384</v>
      </c>
      <c r="D6" s="23" t="s">
        <v>200</v>
      </c>
      <c r="E6" s="24" t="s">
        <v>3</v>
      </c>
      <c r="F6" s="25">
        <v>45068</v>
      </c>
      <c r="G6" s="26">
        <v>11350739</v>
      </c>
      <c r="H6" s="74">
        <v>4</v>
      </c>
      <c r="I6" s="62">
        <v>11414996</v>
      </c>
      <c r="J6" s="74">
        <v>1</v>
      </c>
      <c r="K6" s="62">
        <v>3368416</v>
      </c>
      <c r="L6" s="74">
        <v>2</v>
      </c>
      <c r="M6" s="62">
        <v>4678164</v>
      </c>
      <c r="N6" s="74">
        <v>1</v>
      </c>
      <c r="O6" s="62">
        <v>3368416</v>
      </c>
      <c r="P6" s="74"/>
      <c r="Q6" s="62"/>
      <c r="R6" s="68">
        <v>0.70890362292710629</v>
      </c>
      <c r="S6" s="68">
        <v>0.41214620475371688</v>
      </c>
      <c r="T6" s="100">
        <v>4626314.4720000001</v>
      </c>
      <c r="U6" s="68">
        <v>0.40757826182066209</v>
      </c>
      <c r="V6" s="62">
        <v>0</v>
      </c>
      <c r="W6" s="94">
        <v>0.40757826182066209</v>
      </c>
    </row>
    <row r="7" spans="1:23" x14ac:dyDescent="0.2">
      <c r="A7" s="27">
        <v>2</v>
      </c>
      <c r="B7" s="28" t="s">
        <v>69</v>
      </c>
      <c r="C7" s="28" t="s">
        <v>385</v>
      </c>
      <c r="D7" s="29" t="s">
        <v>70</v>
      </c>
      <c r="E7" s="30" t="s">
        <v>3</v>
      </c>
      <c r="F7" s="31">
        <v>44959</v>
      </c>
      <c r="G7" s="32">
        <v>38555021.670000002</v>
      </c>
      <c r="H7" s="75">
        <v>34</v>
      </c>
      <c r="I7" s="63">
        <v>38978190.75</v>
      </c>
      <c r="J7" s="75">
        <v>1</v>
      </c>
      <c r="K7" s="63">
        <v>398800</v>
      </c>
      <c r="L7" s="75">
        <v>29</v>
      </c>
      <c r="M7" s="63">
        <v>36152943.57</v>
      </c>
      <c r="N7" s="75">
        <v>4</v>
      </c>
      <c r="O7" s="63">
        <v>2426447.1800000002</v>
      </c>
      <c r="P7" s="75"/>
      <c r="Q7" s="63"/>
      <c r="R7" s="69">
        <v>0.94804105890157575</v>
      </c>
      <c r="S7" s="69">
        <v>0.937697399820966</v>
      </c>
      <c r="T7" s="101">
        <v>25633153.568</v>
      </c>
      <c r="U7" s="69">
        <v>0.66484604229765953</v>
      </c>
      <c r="V7" s="63">
        <v>2060419.4639999999</v>
      </c>
      <c r="W7" s="95">
        <v>0.71828705658719971</v>
      </c>
    </row>
    <row r="8" spans="1:23" x14ac:dyDescent="0.2">
      <c r="A8" s="33">
        <v>3</v>
      </c>
      <c r="B8" s="34" t="s">
        <v>253</v>
      </c>
      <c r="C8" s="34" t="s">
        <v>386</v>
      </c>
      <c r="D8" s="35" t="s">
        <v>254</v>
      </c>
      <c r="E8" s="36" t="s">
        <v>3</v>
      </c>
      <c r="F8" s="37">
        <v>45170</v>
      </c>
      <c r="G8" s="38">
        <v>25491407</v>
      </c>
      <c r="H8" s="76">
        <v>10</v>
      </c>
      <c r="I8" s="64">
        <v>18296963.350000001</v>
      </c>
      <c r="J8" s="76">
        <v>1</v>
      </c>
      <c r="K8" s="64">
        <v>800000</v>
      </c>
      <c r="L8" s="76">
        <v>9</v>
      </c>
      <c r="M8" s="64">
        <v>17496963.350000001</v>
      </c>
      <c r="N8" s="76"/>
      <c r="O8" s="64"/>
      <c r="P8" s="76"/>
      <c r="Q8" s="64"/>
      <c r="R8" s="70">
        <v>0.71776984887495621</v>
      </c>
      <c r="S8" s="70">
        <v>0.68638672435774151</v>
      </c>
      <c r="T8" s="102">
        <v>15422507.168</v>
      </c>
      <c r="U8" s="70">
        <v>0.60500807852622651</v>
      </c>
      <c r="V8" s="64">
        <v>0</v>
      </c>
      <c r="W8" s="96">
        <v>0.60500807852622651</v>
      </c>
    </row>
    <row r="9" spans="1:23" x14ac:dyDescent="0.2">
      <c r="A9" s="27">
        <v>4</v>
      </c>
      <c r="B9" s="28" t="s">
        <v>309</v>
      </c>
      <c r="C9" s="29" t="s">
        <v>387</v>
      </c>
      <c r="D9" s="29" t="s">
        <v>310</v>
      </c>
      <c r="E9" s="30" t="s">
        <v>3</v>
      </c>
      <c r="F9" s="31">
        <v>45280</v>
      </c>
      <c r="G9" s="32">
        <v>16873260</v>
      </c>
      <c r="H9" s="75">
        <v>12</v>
      </c>
      <c r="I9" s="63">
        <v>15835959.85</v>
      </c>
      <c r="J9" s="75"/>
      <c r="K9" s="63"/>
      <c r="L9" s="75">
        <v>10</v>
      </c>
      <c r="M9" s="63">
        <v>12942964.450000001</v>
      </c>
      <c r="N9" s="75">
        <v>2</v>
      </c>
      <c r="O9" s="63">
        <v>2892995.4</v>
      </c>
      <c r="P9" s="75"/>
      <c r="Q9" s="63"/>
      <c r="R9" s="69">
        <v>0.76706957932254938</v>
      </c>
      <c r="S9" s="69">
        <v>0.76706957932254949</v>
      </c>
      <c r="T9" s="101">
        <v>3117030.0559999999</v>
      </c>
      <c r="U9" s="69">
        <v>0.1847319401230112</v>
      </c>
      <c r="V9" s="63">
        <v>4366282.88</v>
      </c>
      <c r="W9" s="95">
        <v>0.44350131130558063</v>
      </c>
    </row>
    <row r="10" spans="1:23" x14ac:dyDescent="0.2">
      <c r="A10" s="33">
        <v>5</v>
      </c>
      <c r="B10" s="34" t="s">
        <v>267</v>
      </c>
      <c r="C10" s="35" t="s">
        <v>388</v>
      </c>
      <c r="D10" s="35" t="s">
        <v>268</v>
      </c>
      <c r="E10" s="36" t="s">
        <v>3</v>
      </c>
      <c r="F10" s="37">
        <v>45217</v>
      </c>
      <c r="G10" s="38">
        <v>21005762</v>
      </c>
      <c r="H10" s="76">
        <v>5</v>
      </c>
      <c r="I10" s="64">
        <v>12473988.4</v>
      </c>
      <c r="J10" s="76">
        <v>1</v>
      </c>
      <c r="K10" s="64">
        <v>2800000</v>
      </c>
      <c r="L10" s="76">
        <v>4</v>
      </c>
      <c r="M10" s="64">
        <v>9673988.4000000004</v>
      </c>
      <c r="N10" s="76"/>
      <c r="O10" s="64"/>
      <c r="P10" s="76"/>
      <c r="Q10" s="64"/>
      <c r="R10" s="70">
        <v>0.5938365101918226</v>
      </c>
      <c r="S10" s="70">
        <v>0.4605397509502393</v>
      </c>
      <c r="T10" s="102">
        <v>4872920.2640000004</v>
      </c>
      <c r="U10" s="70">
        <v>0.2319801711549431</v>
      </c>
      <c r="V10" s="64">
        <v>0</v>
      </c>
      <c r="W10" s="96">
        <v>0.2319801711549431</v>
      </c>
    </row>
    <row r="11" spans="1:23" x14ac:dyDescent="0.2">
      <c r="A11" s="27">
        <v>6</v>
      </c>
      <c r="B11" s="28" t="s">
        <v>227</v>
      </c>
      <c r="C11" s="29" t="s">
        <v>389</v>
      </c>
      <c r="D11" s="29" t="s">
        <v>228</v>
      </c>
      <c r="E11" s="30" t="s">
        <v>3</v>
      </c>
      <c r="F11" s="31">
        <v>45155</v>
      </c>
      <c r="G11" s="32">
        <v>20035744</v>
      </c>
      <c r="H11" s="75">
        <v>12</v>
      </c>
      <c r="I11" s="63">
        <v>20315787.359999999</v>
      </c>
      <c r="J11" s="75"/>
      <c r="K11" s="63"/>
      <c r="L11" s="75">
        <v>11</v>
      </c>
      <c r="M11" s="63">
        <v>19148798.559999999</v>
      </c>
      <c r="N11" s="75"/>
      <c r="O11" s="63"/>
      <c r="P11" s="75">
        <v>1</v>
      </c>
      <c r="Q11" s="63">
        <v>1166988.8</v>
      </c>
      <c r="R11" s="69">
        <v>1.0139771879696611</v>
      </c>
      <c r="S11" s="69">
        <v>0.95573184404831679</v>
      </c>
      <c r="T11" s="101">
        <v>12798490.359999999</v>
      </c>
      <c r="U11" s="69">
        <v>0.63878288522752136</v>
      </c>
      <c r="V11" s="63">
        <v>0</v>
      </c>
      <c r="W11" s="95">
        <v>0.63878288522752136</v>
      </c>
    </row>
    <row r="12" spans="1:23" x14ac:dyDescent="0.2">
      <c r="A12" s="33">
        <v>7</v>
      </c>
      <c r="B12" s="34" t="s">
        <v>127</v>
      </c>
      <c r="C12" s="35" t="s">
        <v>390</v>
      </c>
      <c r="D12" s="35" t="s">
        <v>128</v>
      </c>
      <c r="E12" s="36" t="s">
        <v>3</v>
      </c>
      <c r="F12" s="37">
        <v>45013</v>
      </c>
      <c r="G12" s="38">
        <v>27798355</v>
      </c>
      <c r="H12" s="76">
        <v>14</v>
      </c>
      <c r="I12" s="64">
        <v>27181029.359999999</v>
      </c>
      <c r="J12" s="76">
        <v>1</v>
      </c>
      <c r="K12" s="64">
        <v>1504376</v>
      </c>
      <c r="L12" s="76">
        <v>11</v>
      </c>
      <c r="M12" s="64">
        <v>22956654.02</v>
      </c>
      <c r="N12" s="76">
        <v>2</v>
      </c>
      <c r="O12" s="64">
        <v>2719999.34</v>
      </c>
      <c r="P12" s="76"/>
      <c r="Q12" s="64"/>
      <c r="R12" s="70">
        <v>0.87994523488889898</v>
      </c>
      <c r="S12" s="70">
        <v>0.82582778801119705</v>
      </c>
      <c r="T12" s="102">
        <v>15997939.976</v>
      </c>
      <c r="U12" s="70">
        <v>0.57549952060112908</v>
      </c>
      <c r="V12" s="64">
        <v>0</v>
      </c>
      <c r="W12" s="96">
        <v>0.57549952060112908</v>
      </c>
    </row>
    <row r="13" spans="1:23" x14ac:dyDescent="0.2">
      <c r="A13" s="27">
        <v>8</v>
      </c>
      <c r="B13" s="28" t="s">
        <v>191</v>
      </c>
      <c r="C13" s="29" t="s">
        <v>391</v>
      </c>
      <c r="D13" s="29" t="s">
        <v>192</v>
      </c>
      <c r="E13" s="30" t="s">
        <v>3</v>
      </c>
      <c r="F13" s="31">
        <v>45076</v>
      </c>
      <c r="G13" s="32">
        <v>31545736</v>
      </c>
      <c r="H13" s="75">
        <v>18</v>
      </c>
      <c r="I13" s="63">
        <v>32843755.84</v>
      </c>
      <c r="J13" s="75"/>
      <c r="K13" s="63"/>
      <c r="L13" s="75">
        <v>16</v>
      </c>
      <c r="M13" s="63">
        <v>30507755.84</v>
      </c>
      <c r="N13" s="75">
        <v>2</v>
      </c>
      <c r="O13" s="63">
        <v>2336000</v>
      </c>
      <c r="P13" s="75"/>
      <c r="Q13" s="63"/>
      <c r="R13" s="69">
        <v>0.96709602337380873</v>
      </c>
      <c r="S13" s="69">
        <v>0.96709602337380873</v>
      </c>
      <c r="T13" s="101">
        <v>10884556.024</v>
      </c>
      <c r="U13" s="69">
        <v>0.34504048420363381</v>
      </c>
      <c r="V13" s="63">
        <v>7772867.9920000006</v>
      </c>
      <c r="W13" s="95">
        <v>0.59144044114234651</v>
      </c>
    </row>
    <row r="14" spans="1:23" x14ac:dyDescent="0.2">
      <c r="A14" s="33">
        <v>9</v>
      </c>
      <c r="B14" s="34" t="s">
        <v>344</v>
      </c>
      <c r="C14" s="35" t="s">
        <v>392</v>
      </c>
      <c r="D14" s="35" t="s">
        <v>345</v>
      </c>
      <c r="E14" s="36" t="s">
        <v>3</v>
      </c>
      <c r="F14" s="37">
        <v>45321</v>
      </c>
      <c r="G14" s="38">
        <v>8851997</v>
      </c>
      <c r="H14" s="76">
        <v>5</v>
      </c>
      <c r="I14" s="64">
        <v>8755762.8000000007</v>
      </c>
      <c r="J14" s="76"/>
      <c r="K14" s="64"/>
      <c r="L14" s="76">
        <v>5</v>
      </c>
      <c r="M14" s="64">
        <v>8755762.8000000007</v>
      </c>
      <c r="N14" s="76"/>
      <c r="O14" s="64"/>
      <c r="P14" s="76"/>
      <c r="Q14" s="64"/>
      <c r="R14" s="70">
        <v>0.98912853223967434</v>
      </c>
      <c r="S14" s="70">
        <v>0.98912853223967434</v>
      </c>
      <c r="T14" s="102">
        <v>5280543.3760000002</v>
      </c>
      <c r="U14" s="70">
        <v>0.59653695951320362</v>
      </c>
      <c r="V14" s="64">
        <v>0</v>
      </c>
      <c r="W14" s="96">
        <v>0.59653695951320362</v>
      </c>
    </row>
    <row r="15" spans="1:23" x14ac:dyDescent="0.2">
      <c r="A15" s="27">
        <v>10</v>
      </c>
      <c r="B15" s="28" t="s">
        <v>88</v>
      </c>
      <c r="C15" s="29" t="s">
        <v>393</v>
      </c>
      <c r="D15" s="29" t="s">
        <v>89</v>
      </c>
      <c r="E15" s="30" t="s">
        <v>3</v>
      </c>
      <c r="F15" s="31">
        <v>44959</v>
      </c>
      <c r="G15" s="32">
        <v>17648011</v>
      </c>
      <c r="H15" s="75">
        <v>7</v>
      </c>
      <c r="I15" s="63">
        <v>19476007.670000002</v>
      </c>
      <c r="J15" s="75"/>
      <c r="K15" s="63"/>
      <c r="L15" s="75">
        <v>5</v>
      </c>
      <c r="M15" s="63">
        <v>16038099.35</v>
      </c>
      <c r="N15" s="75">
        <v>2</v>
      </c>
      <c r="O15" s="63">
        <v>3437908.32</v>
      </c>
      <c r="P15" s="75"/>
      <c r="Q15" s="63"/>
      <c r="R15" s="69">
        <v>0.90877659527750754</v>
      </c>
      <c r="S15" s="69">
        <v>0.90877659527750754</v>
      </c>
      <c r="T15" s="101">
        <v>14214727.152000001</v>
      </c>
      <c r="U15" s="69">
        <v>0.80545774546491389</v>
      </c>
      <c r="V15" s="63">
        <v>0</v>
      </c>
      <c r="W15" s="95">
        <v>0.80545774546491389</v>
      </c>
    </row>
    <row r="16" spans="1:23" ht="25.5" x14ac:dyDescent="0.2">
      <c r="A16" s="33">
        <v>11</v>
      </c>
      <c r="B16" s="34" t="s">
        <v>90</v>
      </c>
      <c r="C16" s="35" t="s">
        <v>394</v>
      </c>
      <c r="D16" s="35" t="s">
        <v>91</v>
      </c>
      <c r="E16" s="36" t="s">
        <v>3</v>
      </c>
      <c r="F16" s="37">
        <v>44959</v>
      </c>
      <c r="G16" s="38">
        <v>27261147</v>
      </c>
      <c r="H16" s="76">
        <v>23</v>
      </c>
      <c r="I16" s="64">
        <v>25040515.07</v>
      </c>
      <c r="J16" s="76">
        <v>1</v>
      </c>
      <c r="K16" s="64">
        <v>311920</v>
      </c>
      <c r="L16" s="76">
        <v>21</v>
      </c>
      <c r="M16" s="64">
        <v>23128595.07</v>
      </c>
      <c r="N16" s="76">
        <v>1</v>
      </c>
      <c r="O16" s="64">
        <v>1600000</v>
      </c>
      <c r="P16" s="76"/>
      <c r="Q16" s="64"/>
      <c r="R16" s="70">
        <v>0.8598506537527566</v>
      </c>
      <c r="S16" s="70">
        <v>0.84840872873030615</v>
      </c>
      <c r="T16" s="102">
        <v>14178683.888</v>
      </c>
      <c r="U16" s="70">
        <v>0.52010591806720385</v>
      </c>
      <c r="V16" s="64">
        <v>0</v>
      </c>
      <c r="W16" s="96">
        <v>0.52010591806720385</v>
      </c>
    </row>
    <row r="17" spans="1:23" x14ac:dyDescent="0.2">
      <c r="A17" s="27">
        <v>12</v>
      </c>
      <c r="B17" s="28" t="s">
        <v>357</v>
      </c>
      <c r="C17" s="29" t="s">
        <v>395</v>
      </c>
      <c r="D17" s="29" t="s">
        <v>356</v>
      </c>
      <c r="E17" s="30" t="s">
        <v>3</v>
      </c>
      <c r="F17" s="31">
        <v>45338</v>
      </c>
      <c r="G17" s="32">
        <v>14485270</v>
      </c>
      <c r="H17" s="75">
        <v>5</v>
      </c>
      <c r="I17" s="63">
        <v>6303301.9800000004</v>
      </c>
      <c r="J17" s="75"/>
      <c r="K17" s="63"/>
      <c r="L17" s="75">
        <v>5</v>
      </c>
      <c r="M17" s="63">
        <v>6303301.9800000004</v>
      </c>
      <c r="N17" s="75"/>
      <c r="O17" s="63"/>
      <c r="P17" s="75"/>
      <c r="Q17" s="63"/>
      <c r="R17" s="69">
        <v>0.43515253633518741</v>
      </c>
      <c r="S17" s="69">
        <v>0.43515253633518741</v>
      </c>
      <c r="T17" s="101">
        <v>3890935.9759999998</v>
      </c>
      <c r="U17" s="69">
        <v>0.26861328618658808</v>
      </c>
      <c r="V17" s="63">
        <v>0</v>
      </c>
      <c r="W17" s="95">
        <v>0.26861328618658808</v>
      </c>
    </row>
    <row r="18" spans="1:23" ht="25.5" x14ac:dyDescent="0.2">
      <c r="A18" s="33">
        <v>13</v>
      </c>
      <c r="B18" s="34" t="s">
        <v>374</v>
      </c>
      <c r="C18" s="35" t="s">
        <v>396</v>
      </c>
      <c r="D18" s="35" t="s">
        <v>375</v>
      </c>
      <c r="E18" s="36" t="s">
        <v>3</v>
      </c>
      <c r="F18" s="37">
        <v>45331</v>
      </c>
      <c r="G18" s="38">
        <v>13896699</v>
      </c>
      <c r="H18" s="76">
        <v>9</v>
      </c>
      <c r="I18" s="64">
        <v>14197113.84</v>
      </c>
      <c r="J18" s="76"/>
      <c r="K18" s="64"/>
      <c r="L18" s="76">
        <v>7</v>
      </c>
      <c r="M18" s="64">
        <v>10168677.390000001</v>
      </c>
      <c r="N18" s="76">
        <v>2</v>
      </c>
      <c r="O18" s="64">
        <v>4028436.45</v>
      </c>
      <c r="P18" s="76"/>
      <c r="Q18" s="64"/>
      <c r="R18" s="70">
        <v>0.73173329795802589</v>
      </c>
      <c r="S18" s="70">
        <v>0.73173329795802589</v>
      </c>
      <c r="T18" s="102">
        <v>7901248.96</v>
      </c>
      <c r="U18" s="70">
        <v>0.56857020217535115</v>
      </c>
      <c r="V18" s="64">
        <v>680000</v>
      </c>
      <c r="W18" s="96">
        <v>0.61750268606954795</v>
      </c>
    </row>
    <row r="19" spans="1:23" x14ac:dyDescent="0.2">
      <c r="A19" s="27">
        <v>14</v>
      </c>
      <c r="B19" s="28" t="s">
        <v>233</v>
      </c>
      <c r="C19" s="29" t="s">
        <v>397</v>
      </c>
      <c r="D19" s="29" t="s">
        <v>234</v>
      </c>
      <c r="E19" s="30" t="s">
        <v>3</v>
      </c>
      <c r="F19" s="31">
        <v>45159</v>
      </c>
      <c r="G19" s="32">
        <v>15357292</v>
      </c>
      <c r="H19" s="75">
        <v>5</v>
      </c>
      <c r="I19" s="63">
        <v>12320623.460000001</v>
      </c>
      <c r="J19" s="75"/>
      <c r="K19" s="63"/>
      <c r="L19" s="75">
        <v>5</v>
      </c>
      <c r="M19" s="63">
        <v>12320623.460000001</v>
      </c>
      <c r="N19" s="75"/>
      <c r="O19" s="63"/>
      <c r="P19" s="75"/>
      <c r="Q19" s="63"/>
      <c r="R19" s="69">
        <v>0.80226536423218375</v>
      </c>
      <c r="S19" s="69">
        <v>0.80226536423218375</v>
      </c>
      <c r="T19" s="101">
        <v>3734300.8480000002</v>
      </c>
      <c r="U19" s="69">
        <v>0.24316141465565669</v>
      </c>
      <c r="V19" s="63">
        <v>65020.864000000001</v>
      </c>
      <c r="W19" s="95">
        <v>0.24739529026341359</v>
      </c>
    </row>
    <row r="20" spans="1:23" ht="25.5" x14ac:dyDescent="0.2">
      <c r="A20" s="33">
        <v>15</v>
      </c>
      <c r="B20" s="34" t="s">
        <v>229</v>
      </c>
      <c r="C20" s="35" t="s">
        <v>398</v>
      </c>
      <c r="D20" s="35" t="s">
        <v>230</v>
      </c>
      <c r="E20" s="36" t="s">
        <v>3</v>
      </c>
      <c r="F20" s="37">
        <v>45126</v>
      </c>
      <c r="G20" s="38">
        <v>13723744</v>
      </c>
      <c r="H20" s="76">
        <v>9</v>
      </c>
      <c r="I20" s="64">
        <v>13693922.029999999</v>
      </c>
      <c r="J20" s="76"/>
      <c r="K20" s="64"/>
      <c r="L20" s="76">
        <v>9</v>
      </c>
      <c r="M20" s="64">
        <v>13693922.029999999</v>
      </c>
      <c r="N20" s="76"/>
      <c r="O20" s="64"/>
      <c r="P20" s="76"/>
      <c r="Q20" s="64"/>
      <c r="R20" s="70">
        <v>0.99782698001361725</v>
      </c>
      <c r="S20" s="70">
        <v>0.99782698001361725</v>
      </c>
      <c r="T20" s="129">
        <v>11144569.752</v>
      </c>
      <c r="U20" s="130">
        <v>0.81206482370991473</v>
      </c>
      <c r="V20" s="64">
        <v>0</v>
      </c>
      <c r="W20" s="96">
        <v>0.81206482370991473</v>
      </c>
    </row>
    <row r="21" spans="1:23" ht="13.5" thickBot="1" x14ac:dyDescent="0.25">
      <c r="A21" s="39">
        <v>16</v>
      </c>
      <c r="B21" s="40" t="s">
        <v>315</v>
      </c>
      <c r="C21" s="41" t="s">
        <v>399</v>
      </c>
      <c r="D21" s="41" t="s">
        <v>316</v>
      </c>
      <c r="E21" s="42" t="s">
        <v>3</v>
      </c>
      <c r="F21" s="43">
        <v>45274</v>
      </c>
      <c r="G21" s="44">
        <v>32476609</v>
      </c>
      <c r="H21" s="77">
        <v>6</v>
      </c>
      <c r="I21" s="65">
        <v>20581189.550000001</v>
      </c>
      <c r="J21" s="77"/>
      <c r="K21" s="65"/>
      <c r="L21" s="77">
        <v>6</v>
      </c>
      <c r="M21" s="65">
        <v>20581189.550000001</v>
      </c>
      <c r="N21" s="77"/>
      <c r="O21" s="65"/>
      <c r="P21" s="77"/>
      <c r="Q21" s="65"/>
      <c r="R21" s="71">
        <v>0.63372347617942504</v>
      </c>
      <c r="S21" s="71">
        <v>0.63372347617942504</v>
      </c>
      <c r="T21" s="103">
        <v>10475927.143999999</v>
      </c>
      <c r="U21" s="71">
        <v>0.32256837972215641</v>
      </c>
      <c r="V21" s="65">
        <v>0</v>
      </c>
      <c r="W21" s="97">
        <v>0.32256837972215641</v>
      </c>
    </row>
    <row r="22" spans="1:23" x14ac:dyDescent="0.2">
      <c r="A22" s="21">
        <v>17</v>
      </c>
      <c r="B22" s="22" t="s">
        <v>164</v>
      </c>
      <c r="C22" s="23" t="s">
        <v>400</v>
      </c>
      <c r="D22" s="23" t="s">
        <v>165</v>
      </c>
      <c r="E22" s="24" t="s">
        <v>4</v>
      </c>
      <c r="F22" s="25">
        <v>45056</v>
      </c>
      <c r="G22" s="26">
        <v>31378950</v>
      </c>
      <c r="H22" s="74">
        <v>20</v>
      </c>
      <c r="I22" s="62">
        <v>29306770.510000002</v>
      </c>
      <c r="J22" s="74"/>
      <c r="K22" s="62"/>
      <c r="L22" s="74">
        <v>16</v>
      </c>
      <c r="M22" s="62">
        <v>21199044.509999998</v>
      </c>
      <c r="N22" s="74">
        <v>4</v>
      </c>
      <c r="O22" s="62">
        <v>8107726</v>
      </c>
      <c r="P22" s="74"/>
      <c r="Q22" s="62"/>
      <c r="R22" s="68">
        <v>0.67558170397671047</v>
      </c>
      <c r="S22" s="68">
        <v>0.67558170397671047</v>
      </c>
      <c r="T22" s="100">
        <v>14975354.736</v>
      </c>
      <c r="U22" s="124">
        <v>0.47724205991596269</v>
      </c>
      <c r="V22" s="62">
        <v>0</v>
      </c>
      <c r="W22" s="122">
        <v>0.47724205991596269</v>
      </c>
    </row>
    <row r="23" spans="1:23" x14ac:dyDescent="0.2">
      <c r="A23" s="27">
        <v>18</v>
      </c>
      <c r="B23" s="28" t="s">
        <v>80</v>
      </c>
      <c r="C23" s="29" t="s">
        <v>401</v>
      </c>
      <c r="D23" s="29" t="s">
        <v>81</v>
      </c>
      <c r="E23" s="30" t="s">
        <v>4</v>
      </c>
      <c r="F23" s="31">
        <v>44951</v>
      </c>
      <c r="G23" s="32">
        <v>11118609</v>
      </c>
      <c r="H23" s="75">
        <v>5</v>
      </c>
      <c r="I23" s="63">
        <v>9143784.3800000008</v>
      </c>
      <c r="J23" s="75"/>
      <c r="K23" s="63"/>
      <c r="L23" s="75">
        <v>5</v>
      </c>
      <c r="M23" s="63">
        <v>9143784.3800000008</v>
      </c>
      <c r="N23" s="75"/>
      <c r="O23" s="63"/>
      <c r="P23" s="75"/>
      <c r="Q23" s="63"/>
      <c r="R23" s="69">
        <v>0.82238564014617299</v>
      </c>
      <c r="S23" s="69">
        <v>0.82238564014617299</v>
      </c>
      <c r="T23" s="101">
        <v>9143784.3440000005</v>
      </c>
      <c r="U23" s="69">
        <v>0.82238563690835786</v>
      </c>
      <c r="V23" s="63">
        <v>0</v>
      </c>
      <c r="W23" s="95">
        <v>0.82238563690835786</v>
      </c>
    </row>
    <row r="24" spans="1:23" x14ac:dyDescent="0.2">
      <c r="A24" s="33">
        <v>19</v>
      </c>
      <c r="B24" s="34" t="s">
        <v>353</v>
      </c>
      <c r="C24" s="35" t="s">
        <v>402</v>
      </c>
      <c r="D24" s="35" t="s">
        <v>352</v>
      </c>
      <c r="E24" s="36" t="s">
        <v>4</v>
      </c>
      <c r="F24" s="37">
        <v>45338</v>
      </c>
      <c r="G24" s="38">
        <v>25343093</v>
      </c>
      <c r="H24" s="76">
        <v>18</v>
      </c>
      <c r="I24" s="64">
        <v>24262568.34</v>
      </c>
      <c r="J24" s="76">
        <v>6</v>
      </c>
      <c r="K24" s="64">
        <v>8293009.6799999997</v>
      </c>
      <c r="L24" s="76">
        <v>11</v>
      </c>
      <c r="M24" s="64">
        <v>14969558.66</v>
      </c>
      <c r="N24" s="76">
        <v>1</v>
      </c>
      <c r="O24" s="64">
        <v>1000000</v>
      </c>
      <c r="P24" s="76"/>
      <c r="Q24" s="64"/>
      <c r="R24" s="70">
        <v>0.91790565342596497</v>
      </c>
      <c r="S24" s="70">
        <v>0.59067607335852812</v>
      </c>
      <c r="T24" s="129">
        <v>13869846.036</v>
      </c>
      <c r="U24" s="130">
        <v>0.54728308166647233</v>
      </c>
      <c r="V24" s="64">
        <v>997500</v>
      </c>
      <c r="W24" s="96">
        <v>0.58664291828941328</v>
      </c>
    </row>
    <row r="25" spans="1:23" x14ac:dyDescent="0.2">
      <c r="A25" s="27">
        <v>20</v>
      </c>
      <c r="B25" s="28" t="s">
        <v>317</v>
      </c>
      <c r="C25" s="29" t="s">
        <v>403</v>
      </c>
      <c r="D25" s="29" t="s">
        <v>318</v>
      </c>
      <c r="E25" s="30" t="s">
        <v>4</v>
      </c>
      <c r="F25" s="31">
        <v>45280</v>
      </c>
      <c r="G25" s="32">
        <v>7619323</v>
      </c>
      <c r="H25" s="75">
        <v>3</v>
      </c>
      <c r="I25" s="63">
        <v>11236651.6</v>
      </c>
      <c r="J25" s="75"/>
      <c r="K25" s="63"/>
      <c r="L25" s="75">
        <v>2</v>
      </c>
      <c r="M25" s="63">
        <v>6824842.7999999998</v>
      </c>
      <c r="N25" s="75">
        <v>1</v>
      </c>
      <c r="O25" s="63">
        <v>4411808.8</v>
      </c>
      <c r="P25" s="75"/>
      <c r="Q25" s="63"/>
      <c r="R25" s="69">
        <v>0.89572824252233429</v>
      </c>
      <c r="S25" s="69">
        <v>0.89572824252233429</v>
      </c>
      <c r="T25" s="101">
        <v>0</v>
      </c>
      <c r="U25" s="69">
        <v>0</v>
      </c>
      <c r="V25" s="63">
        <v>0</v>
      </c>
      <c r="W25" s="95">
        <v>0</v>
      </c>
    </row>
    <row r="26" spans="1:23" x14ac:dyDescent="0.2">
      <c r="A26" s="33">
        <v>21</v>
      </c>
      <c r="B26" s="34" t="s">
        <v>205</v>
      </c>
      <c r="C26" s="35" t="s">
        <v>404</v>
      </c>
      <c r="D26" s="35" t="s">
        <v>206</v>
      </c>
      <c r="E26" s="36" t="s">
        <v>4</v>
      </c>
      <c r="F26" s="37">
        <v>45121</v>
      </c>
      <c r="G26" s="38">
        <v>19439633</v>
      </c>
      <c r="H26" s="76">
        <v>8</v>
      </c>
      <c r="I26" s="64">
        <v>12981986.42</v>
      </c>
      <c r="J26" s="76"/>
      <c r="K26" s="64"/>
      <c r="L26" s="76">
        <v>8</v>
      </c>
      <c r="M26" s="64">
        <v>12981986.420000002</v>
      </c>
      <c r="N26" s="76"/>
      <c r="O26" s="64"/>
      <c r="P26" s="76"/>
      <c r="Q26" s="64"/>
      <c r="R26" s="70">
        <v>0.66781026267316879</v>
      </c>
      <c r="S26" s="70">
        <v>0.66781026267316879</v>
      </c>
      <c r="T26" s="102">
        <v>4658193.7760000005</v>
      </c>
      <c r="U26" s="70">
        <v>0.2396235451564338</v>
      </c>
      <c r="V26" s="64">
        <v>1502664.888</v>
      </c>
      <c r="W26" s="96">
        <v>0.31692258099728532</v>
      </c>
    </row>
    <row r="27" spans="1:23" x14ac:dyDescent="0.2">
      <c r="A27" s="27">
        <v>22</v>
      </c>
      <c r="B27" s="28" t="s">
        <v>328</v>
      </c>
      <c r="C27" s="29" t="s">
        <v>405</v>
      </c>
      <c r="D27" s="29" t="s">
        <v>329</v>
      </c>
      <c r="E27" s="30" t="s">
        <v>4</v>
      </c>
      <c r="F27" s="31">
        <v>45280</v>
      </c>
      <c r="G27" s="32">
        <v>15484595</v>
      </c>
      <c r="H27" s="75">
        <v>8</v>
      </c>
      <c r="I27" s="63">
        <v>12515406.310000001</v>
      </c>
      <c r="J27" s="75"/>
      <c r="K27" s="63"/>
      <c r="L27" s="75">
        <v>8</v>
      </c>
      <c r="M27" s="63">
        <v>12515406.309999999</v>
      </c>
      <c r="N27" s="75"/>
      <c r="O27" s="63"/>
      <c r="P27" s="75"/>
      <c r="Q27" s="63"/>
      <c r="R27" s="69">
        <v>0.80824886346720715</v>
      </c>
      <c r="S27" s="69">
        <v>0.80824886346720715</v>
      </c>
      <c r="T27" s="101">
        <v>5852751.1679999996</v>
      </c>
      <c r="U27" s="69">
        <v>0.37797250544815669</v>
      </c>
      <c r="V27" s="63">
        <v>4064544.8</v>
      </c>
      <c r="W27" s="95">
        <v>0.6404620829928066</v>
      </c>
    </row>
    <row r="28" spans="1:23" x14ac:dyDescent="0.2">
      <c r="A28" s="33">
        <v>23</v>
      </c>
      <c r="B28" s="34" t="s">
        <v>370</v>
      </c>
      <c r="C28" s="35" t="s">
        <v>595</v>
      </c>
      <c r="D28" s="35" t="s">
        <v>371</v>
      </c>
      <c r="E28" s="36" t="s">
        <v>4</v>
      </c>
      <c r="F28" s="37">
        <v>45343</v>
      </c>
      <c r="G28" s="38">
        <v>10748627</v>
      </c>
      <c r="H28" s="76">
        <v>9</v>
      </c>
      <c r="I28" s="64">
        <v>3115490.16</v>
      </c>
      <c r="J28" s="76">
        <v>8</v>
      </c>
      <c r="K28" s="64">
        <v>2893314.16</v>
      </c>
      <c r="L28" s="76"/>
      <c r="M28" s="64"/>
      <c r="N28" s="76">
        <v>1</v>
      </c>
      <c r="O28" s="64">
        <v>222176</v>
      </c>
      <c r="P28" s="76"/>
      <c r="Q28" s="64"/>
      <c r="R28" s="70">
        <v>0.26917988316089109</v>
      </c>
      <c r="S28" s="70">
        <v>0</v>
      </c>
      <c r="T28" s="102">
        <v>0</v>
      </c>
      <c r="U28" s="70">
        <v>0</v>
      </c>
      <c r="V28" s="64">
        <v>0</v>
      </c>
      <c r="W28" s="96">
        <v>0</v>
      </c>
    </row>
    <row r="29" spans="1:23" x14ac:dyDescent="0.2">
      <c r="A29" s="27">
        <v>24</v>
      </c>
      <c r="B29" s="28" t="s">
        <v>62</v>
      </c>
      <c r="C29" s="29" t="s">
        <v>406</v>
      </c>
      <c r="D29" s="29" t="s">
        <v>63</v>
      </c>
      <c r="E29" s="30" t="s">
        <v>4</v>
      </c>
      <c r="F29" s="31">
        <v>44938</v>
      </c>
      <c r="G29" s="32">
        <v>43187949</v>
      </c>
      <c r="H29" s="75">
        <v>37</v>
      </c>
      <c r="I29" s="63">
        <v>40216873.409999996</v>
      </c>
      <c r="J29" s="75"/>
      <c r="K29" s="63"/>
      <c r="L29" s="75">
        <v>34</v>
      </c>
      <c r="M29" s="63">
        <v>36798723.410000004</v>
      </c>
      <c r="N29" s="75">
        <v>3</v>
      </c>
      <c r="O29" s="63">
        <v>3418150</v>
      </c>
      <c r="P29" s="75"/>
      <c r="Q29" s="63"/>
      <c r="R29" s="69">
        <v>0.85205999039222713</v>
      </c>
      <c r="S29" s="69">
        <v>0.85205999039222713</v>
      </c>
      <c r="T29" s="101">
        <v>20839666.969000001</v>
      </c>
      <c r="U29" s="69">
        <v>0.48253430532207031</v>
      </c>
      <c r="V29" s="63">
        <v>903960.83200000005</v>
      </c>
      <c r="W29" s="95">
        <v>0.50346516341861935</v>
      </c>
    </row>
    <row r="30" spans="1:23" x14ac:dyDescent="0.2">
      <c r="A30" s="33">
        <v>25</v>
      </c>
      <c r="B30" s="34" t="s">
        <v>354</v>
      </c>
      <c r="C30" s="35" t="s">
        <v>407</v>
      </c>
      <c r="D30" s="35" t="s">
        <v>355</v>
      </c>
      <c r="E30" s="36" t="s">
        <v>4</v>
      </c>
      <c r="F30" s="37">
        <v>45327</v>
      </c>
      <c r="G30" s="38">
        <v>12340011</v>
      </c>
      <c r="H30" s="76">
        <v>6</v>
      </c>
      <c r="I30" s="64">
        <v>10740567.17</v>
      </c>
      <c r="J30" s="76"/>
      <c r="K30" s="64"/>
      <c r="L30" s="76">
        <v>4</v>
      </c>
      <c r="M30" s="64">
        <v>9540567.1699999999</v>
      </c>
      <c r="N30" s="76">
        <v>2</v>
      </c>
      <c r="O30" s="64">
        <v>1200000</v>
      </c>
      <c r="P30" s="76"/>
      <c r="Q30" s="64"/>
      <c r="R30" s="70">
        <v>0.77314089671394948</v>
      </c>
      <c r="S30" s="70">
        <v>0.77314089671394948</v>
      </c>
      <c r="T30" s="102">
        <v>1114105.7439999999</v>
      </c>
      <c r="U30" s="70">
        <v>9.0284015468057519E-2</v>
      </c>
      <c r="V30" s="64">
        <v>3859956.48</v>
      </c>
      <c r="W30" s="96">
        <v>0.40308409968192083</v>
      </c>
    </row>
    <row r="31" spans="1:23" x14ac:dyDescent="0.2">
      <c r="A31" s="27">
        <v>26</v>
      </c>
      <c r="B31" s="28" t="s">
        <v>166</v>
      </c>
      <c r="C31" s="29" t="s">
        <v>408</v>
      </c>
      <c r="D31" s="29" t="s">
        <v>167</v>
      </c>
      <c r="E31" s="30" t="s">
        <v>4</v>
      </c>
      <c r="F31" s="31">
        <v>45042</v>
      </c>
      <c r="G31" s="32">
        <v>32591372</v>
      </c>
      <c r="H31" s="75">
        <v>15</v>
      </c>
      <c r="I31" s="63">
        <v>32850588.120000001</v>
      </c>
      <c r="J31" s="75"/>
      <c r="K31" s="63"/>
      <c r="L31" s="75">
        <v>13</v>
      </c>
      <c r="M31" s="63">
        <v>30274588.120000001</v>
      </c>
      <c r="N31" s="75">
        <v>2</v>
      </c>
      <c r="O31" s="63">
        <v>2576000</v>
      </c>
      <c r="P31" s="75"/>
      <c r="Q31" s="63"/>
      <c r="R31" s="69">
        <v>0.92891419606391534</v>
      </c>
      <c r="S31" s="69">
        <v>0.92891419606391534</v>
      </c>
      <c r="T31" s="101">
        <v>24946378.695999999</v>
      </c>
      <c r="U31" s="69">
        <v>0.76542892075853708</v>
      </c>
      <c r="V31" s="63">
        <v>0</v>
      </c>
      <c r="W31" s="95">
        <v>0.76542892075853708</v>
      </c>
    </row>
    <row r="32" spans="1:23" x14ac:dyDescent="0.2">
      <c r="A32" s="33">
        <v>27</v>
      </c>
      <c r="B32" s="34" t="s">
        <v>264</v>
      </c>
      <c r="C32" s="35" t="s">
        <v>409</v>
      </c>
      <c r="D32" s="35" t="s">
        <v>262</v>
      </c>
      <c r="E32" s="36" t="s">
        <v>4</v>
      </c>
      <c r="F32" s="37">
        <v>45210</v>
      </c>
      <c r="G32" s="38">
        <v>8179705</v>
      </c>
      <c r="H32" s="76">
        <v>5</v>
      </c>
      <c r="I32" s="64">
        <v>5446125.0099999998</v>
      </c>
      <c r="J32" s="76">
        <v>1</v>
      </c>
      <c r="K32" s="64">
        <v>1446301.86</v>
      </c>
      <c r="L32" s="76">
        <v>4</v>
      </c>
      <c r="M32" s="64">
        <v>3999823.15</v>
      </c>
      <c r="N32" s="76"/>
      <c r="O32" s="64"/>
      <c r="P32" s="76"/>
      <c r="Q32" s="64"/>
      <c r="R32" s="70">
        <v>0.6658094650112687</v>
      </c>
      <c r="S32" s="70">
        <v>0.48899357006151201</v>
      </c>
      <c r="T32" s="102">
        <v>2164653.5279999999</v>
      </c>
      <c r="U32" s="70">
        <v>0.26463711441916299</v>
      </c>
      <c r="V32" s="64">
        <v>0</v>
      </c>
      <c r="W32" s="96">
        <v>0.26463711441916299</v>
      </c>
    </row>
    <row r="33" spans="1:23" x14ac:dyDescent="0.2">
      <c r="A33" s="27">
        <v>28</v>
      </c>
      <c r="B33" s="28" t="s">
        <v>201</v>
      </c>
      <c r="C33" s="29" t="s">
        <v>410</v>
      </c>
      <c r="D33" s="29" t="s">
        <v>202</v>
      </c>
      <c r="E33" s="30" t="s">
        <v>4</v>
      </c>
      <c r="F33" s="31">
        <v>45082</v>
      </c>
      <c r="G33" s="32">
        <v>25464910</v>
      </c>
      <c r="H33" s="75">
        <v>15</v>
      </c>
      <c r="I33" s="63">
        <v>20578919.449999999</v>
      </c>
      <c r="J33" s="75"/>
      <c r="K33" s="63"/>
      <c r="L33" s="75">
        <v>13</v>
      </c>
      <c r="M33" s="63">
        <v>17946655.899999999</v>
      </c>
      <c r="N33" s="75">
        <v>2</v>
      </c>
      <c r="O33" s="63">
        <v>2632263.5499999998</v>
      </c>
      <c r="P33" s="75"/>
      <c r="Q33" s="63"/>
      <c r="R33" s="69">
        <v>0.70476023280663469</v>
      </c>
      <c r="S33" s="69">
        <v>0.70476023280663469</v>
      </c>
      <c r="T33" s="101">
        <v>0</v>
      </c>
      <c r="U33" s="69">
        <v>0</v>
      </c>
      <c r="V33" s="63">
        <v>0</v>
      </c>
      <c r="W33" s="95">
        <v>0</v>
      </c>
    </row>
    <row r="34" spans="1:23" x14ac:dyDescent="0.2">
      <c r="A34" s="33">
        <v>29</v>
      </c>
      <c r="B34" s="34" t="s">
        <v>281</v>
      </c>
      <c r="C34" s="35" t="s">
        <v>411</v>
      </c>
      <c r="D34" s="35" t="s">
        <v>282</v>
      </c>
      <c r="E34" s="36" t="s">
        <v>4</v>
      </c>
      <c r="F34" s="37">
        <v>45245</v>
      </c>
      <c r="G34" s="38">
        <v>24683101</v>
      </c>
      <c r="H34" s="76">
        <v>22</v>
      </c>
      <c r="I34" s="64">
        <v>21843602.379999999</v>
      </c>
      <c r="J34" s="76">
        <v>2</v>
      </c>
      <c r="K34" s="64">
        <v>982308.42</v>
      </c>
      <c r="L34" s="76">
        <v>20</v>
      </c>
      <c r="M34" s="64">
        <v>20861293.960000001</v>
      </c>
      <c r="N34" s="76"/>
      <c r="O34" s="64"/>
      <c r="P34" s="76"/>
      <c r="Q34" s="64"/>
      <c r="R34" s="70">
        <v>0.8849618360351077</v>
      </c>
      <c r="S34" s="70">
        <v>0.84516503659730602</v>
      </c>
      <c r="T34" s="129">
        <v>8157518.4400000004</v>
      </c>
      <c r="U34" s="130">
        <v>0.33049001582094573</v>
      </c>
      <c r="V34" s="64">
        <v>5423811.0159999998</v>
      </c>
      <c r="W34" s="96">
        <v>0.55022784438632732</v>
      </c>
    </row>
    <row r="35" spans="1:23" ht="25.5" x14ac:dyDescent="0.2">
      <c r="A35" s="27">
        <v>30</v>
      </c>
      <c r="B35" s="28" t="s">
        <v>215</v>
      </c>
      <c r="C35" s="29" t="s">
        <v>412</v>
      </c>
      <c r="D35" s="29" t="s">
        <v>216</v>
      </c>
      <c r="E35" s="30" t="s">
        <v>4</v>
      </c>
      <c r="F35" s="31">
        <v>45099</v>
      </c>
      <c r="G35" s="32">
        <v>29312363</v>
      </c>
      <c r="H35" s="75">
        <v>18</v>
      </c>
      <c r="I35" s="63">
        <v>26645508.960000001</v>
      </c>
      <c r="J35" s="75"/>
      <c r="K35" s="63"/>
      <c r="L35" s="75">
        <v>17</v>
      </c>
      <c r="M35" s="63">
        <v>26005508.960000001</v>
      </c>
      <c r="N35" s="75">
        <v>1</v>
      </c>
      <c r="O35" s="63">
        <v>640000</v>
      </c>
      <c r="P35" s="75"/>
      <c r="Q35" s="63"/>
      <c r="R35" s="69">
        <v>0.88718568885081017</v>
      </c>
      <c r="S35" s="69">
        <v>0.88718568885081017</v>
      </c>
      <c r="T35" s="101">
        <v>11784458.896</v>
      </c>
      <c r="U35" s="69">
        <v>0.40203032747649858</v>
      </c>
      <c r="V35" s="63">
        <v>4635874.6560000004</v>
      </c>
      <c r="W35" s="95">
        <v>0.56018457304175717</v>
      </c>
    </row>
    <row r="36" spans="1:23" ht="25.5" x14ac:dyDescent="0.2">
      <c r="A36" s="33">
        <v>31</v>
      </c>
      <c r="B36" s="34" t="s">
        <v>257</v>
      </c>
      <c r="C36" s="35" t="s">
        <v>413</v>
      </c>
      <c r="D36" s="35" t="s">
        <v>258</v>
      </c>
      <c r="E36" s="36" t="s">
        <v>4</v>
      </c>
      <c r="F36" s="37">
        <v>45142</v>
      </c>
      <c r="G36" s="38">
        <v>43109964</v>
      </c>
      <c r="H36" s="76">
        <v>17</v>
      </c>
      <c r="I36" s="64">
        <v>33899629.310000002</v>
      </c>
      <c r="J36" s="76"/>
      <c r="K36" s="64"/>
      <c r="L36" s="76">
        <v>14</v>
      </c>
      <c r="M36" s="64">
        <v>27805377.41</v>
      </c>
      <c r="N36" s="76">
        <v>3</v>
      </c>
      <c r="O36" s="64">
        <v>6094251.9000000004</v>
      </c>
      <c r="P36" s="76"/>
      <c r="Q36" s="64"/>
      <c r="R36" s="70">
        <v>0.64498725654236233</v>
      </c>
      <c r="S36" s="70">
        <v>0.64498725654236222</v>
      </c>
      <c r="T36" s="102">
        <v>13947360.248</v>
      </c>
      <c r="U36" s="70">
        <v>0.32352985142831481</v>
      </c>
      <c r="V36" s="64">
        <v>2400000</v>
      </c>
      <c r="W36" s="96">
        <v>0.37920143584439092</v>
      </c>
    </row>
    <row r="37" spans="1:23" ht="25.5" x14ac:dyDescent="0.2">
      <c r="A37" s="27">
        <v>32</v>
      </c>
      <c r="B37" s="28" t="s">
        <v>169</v>
      </c>
      <c r="C37" s="29" t="s">
        <v>414</v>
      </c>
      <c r="D37" s="29" t="s">
        <v>168</v>
      </c>
      <c r="E37" s="30" t="s">
        <v>4</v>
      </c>
      <c r="F37" s="31">
        <v>45058</v>
      </c>
      <c r="G37" s="32">
        <v>10483374</v>
      </c>
      <c r="H37" s="75">
        <v>3</v>
      </c>
      <c r="I37" s="63">
        <v>8880000</v>
      </c>
      <c r="J37" s="75"/>
      <c r="K37" s="63"/>
      <c r="L37" s="75">
        <v>3</v>
      </c>
      <c r="M37" s="63">
        <v>8880000</v>
      </c>
      <c r="N37" s="75"/>
      <c r="O37" s="63"/>
      <c r="P37" s="75"/>
      <c r="Q37" s="63"/>
      <c r="R37" s="69">
        <v>0.84705553765419417</v>
      </c>
      <c r="S37" s="69">
        <v>0.84705553765419417</v>
      </c>
      <c r="T37" s="101">
        <v>8879999.9920000006</v>
      </c>
      <c r="U37" s="69">
        <v>0.84705553689108115</v>
      </c>
      <c r="V37" s="63">
        <v>0</v>
      </c>
      <c r="W37" s="95">
        <v>0.84705553689108115</v>
      </c>
    </row>
    <row r="38" spans="1:23" ht="12.95" customHeight="1" x14ac:dyDescent="0.2">
      <c r="A38" s="33">
        <v>33</v>
      </c>
      <c r="B38" s="34" t="s">
        <v>291</v>
      </c>
      <c r="C38" s="35" t="s">
        <v>415</v>
      </c>
      <c r="D38" s="35" t="s">
        <v>292</v>
      </c>
      <c r="E38" s="36" t="s">
        <v>4</v>
      </c>
      <c r="F38" s="37">
        <v>45252</v>
      </c>
      <c r="G38" s="38">
        <v>27154781</v>
      </c>
      <c r="H38" s="76">
        <v>8</v>
      </c>
      <c r="I38" s="64">
        <v>21824108</v>
      </c>
      <c r="J38" s="76"/>
      <c r="K38" s="64"/>
      <c r="L38" s="76">
        <v>7</v>
      </c>
      <c r="M38" s="64">
        <v>17824108</v>
      </c>
      <c r="N38" s="76">
        <v>1</v>
      </c>
      <c r="O38" s="64">
        <v>4000000</v>
      </c>
      <c r="P38" s="76"/>
      <c r="Q38" s="64"/>
      <c r="R38" s="70">
        <v>0.65638931133342593</v>
      </c>
      <c r="S38" s="70">
        <v>0.65638931133342593</v>
      </c>
      <c r="T38" s="129">
        <v>10188272.24</v>
      </c>
      <c r="U38" s="130">
        <v>0.37519257621705732</v>
      </c>
      <c r="V38" s="64">
        <v>5880720</v>
      </c>
      <c r="W38" s="96">
        <v>0.59175554536786723</v>
      </c>
    </row>
    <row r="39" spans="1:23" ht="25.5" x14ac:dyDescent="0.2">
      <c r="A39" s="27">
        <v>34</v>
      </c>
      <c r="B39" s="28" t="s">
        <v>160</v>
      </c>
      <c r="C39" s="29" t="s">
        <v>416</v>
      </c>
      <c r="D39" s="29" t="s">
        <v>161</v>
      </c>
      <c r="E39" s="30" t="s">
        <v>4</v>
      </c>
      <c r="F39" s="31">
        <v>45068</v>
      </c>
      <c r="G39" s="32">
        <v>23798759</v>
      </c>
      <c r="H39" s="75">
        <v>13</v>
      </c>
      <c r="I39" s="63">
        <v>22661466.600000001</v>
      </c>
      <c r="J39" s="75"/>
      <c r="K39" s="63"/>
      <c r="L39" s="75">
        <v>12</v>
      </c>
      <c r="M39" s="63">
        <v>22477466.600000001</v>
      </c>
      <c r="N39" s="75">
        <v>1</v>
      </c>
      <c r="O39" s="63">
        <v>184000</v>
      </c>
      <c r="P39" s="75"/>
      <c r="Q39" s="63"/>
      <c r="R39" s="69">
        <v>0.94448061766582037</v>
      </c>
      <c r="S39" s="69">
        <v>0.94448061766582037</v>
      </c>
      <c r="T39" s="101">
        <v>3505943.44</v>
      </c>
      <c r="U39" s="69">
        <v>0.1473162293882635</v>
      </c>
      <c r="V39" s="63">
        <v>4014902.5759999999</v>
      </c>
      <c r="W39" s="95">
        <v>0.31601841154826599</v>
      </c>
    </row>
    <row r="40" spans="1:23" ht="26.25" thickBot="1" x14ac:dyDescent="0.25">
      <c r="A40" s="45">
        <v>35</v>
      </c>
      <c r="B40" s="46" t="s">
        <v>346</v>
      </c>
      <c r="C40" s="47" t="s">
        <v>417</v>
      </c>
      <c r="D40" s="47" t="s">
        <v>347</v>
      </c>
      <c r="E40" s="48" t="s">
        <v>4</v>
      </c>
      <c r="F40" s="49">
        <v>45301</v>
      </c>
      <c r="G40" s="50">
        <v>22479268</v>
      </c>
      <c r="H40" s="78">
        <v>5</v>
      </c>
      <c r="I40" s="66">
        <v>8000000</v>
      </c>
      <c r="J40" s="78">
        <v>4</v>
      </c>
      <c r="K40" s="66">
        <v>6400000</v>
      </c>
      <c r="L40" s="78">
        <v>1</v>
      </c>
      <c r="M40" s="66">
        <v>1600000</v>
      </c>
      <c r="N40" s="78"/>
      <c r="O40" s="66"/>
      <c r="P40" s="78"/>
      <c r="Q40" s="66"/>
      <c r="R40" s="72">
        <v>0.3558834744974792</v>
      </c>
      <c r="S40" s="72">
        <v>7.1176694899495838E-2</v>
      </c>
      <c r="T40" s="104">
        <v>0</v>
      </c>
      <c r="U40" s="72">
        <v>0</v>
      </c>
      <c r="V40" s="66">
        <v>0</v>
      </c>
      <c r="W40" s="98">
        <v>0</v>
      </c>
    </row>
    <row r="41" spans="1:23" x14ac:dyDescent="0.2">
      <c r="A41" s="51">
        <v>36</v>
      </c>
      <c r="B41" s="52" t="s">
        <v>53</v>
      </c>
      <c r="C41" s="53" t="s">
        <v>418</v>
      </c>
      <c r="D41" s="53" t="s">
        <v>54</v>
      </c>
      <c r="E41" s="54" t="s">
        <v>5</v>
      </c>
      <c r="F41" s="55">
        <v>44959</v>
      </c>
      <c r="G41" s="56">
        <v>28588445</v>
      </c>
      <c r="H41" s="79">
        <v>17</v>
      </c>
      <c r="I41" s="67">
        <v>24508676.27</v>
      </c>
      <c r="J41" s="79">
        <v>1</v>
      </c>
      <c r="K41" s="67">
        <v>1638445</v>
      </c>
      <c r="L41" s="79">
        <v>15</v>
      </c>
      <c r="M41" s="67">
        <v>22457565.18</v>
      </c>
      <c r="N41" s="79">
        <v>1</v>
      </c>
      <c r="O41" s="67">
        <v>412666.09</v>
      </c>
      <c r="P41" s="79"/>
      <c r="Q41" s="67"/>
      <c r="R41" s="73">
        <v>0.84285837092573601</v>
      </c>
      <c r="S41" s="73">
        <v>0.78554692918764901</v>
      </c>
      <c r="T41" s="105">
        <v>9434465.0050000008</v>
      </c>
      <c r="U41" s="73">
        <v>0.33000972963027547</v>
      </c>
      <c r="V41" s="67">
        <v>868759.52</v>
      </c>
      <c r="W41" s="99">
        <v>0.36039821420857282</v>
      </c>
    </row>
    <row r="42" spans="1:23" x14ac:dyDescent="0.2">
      <c r="A42" s="33">
        <v>37</v>
      </c>
      <c r="B42" s="34" t="s">
        <v>575</v>
      </c>
      <c r="C42" s="35" t="s">
        <v>419</v>
      </c>
      <c r="D42" s="35" t="s">
        <v>323</v>
      </c>
      <c r="E42" s="36" t="s">
        <v>5</v>
      </c>
      <c r="F42" s="37">
        <v>45280</v>
      </c>
      <c r="G42" s="38">
        <v>46426224</v>
      </c>
      <c r="H42" s="76">
        <v>12</v>
      </c>
      <c r="I42" s="64">
        <v>34163786.890000001</v>
      </c>
      <c r="J42" s="76">
        <v>1</v>
      </c>
      <c r="K42" s="64">
        <v>1895250</v>
      </c>
      <c r="L42" s="76">
        <v>9</v>
      </c>
      <c r="M42" s="64">
        <v>27048286.890000001</v>
      </c>
      <c r="N42" s="76">
        <v>2</v>
      </c>
      <c r="O42" s="64">
        <v>5220250</v>
      </c>
      <c r="P42" s="76"/>
      <c r="Q42" s="64"/>
      <c r="R42" s="70">
        <v>0.62343077675238034</v>
      </c>
      <c r="S42" s="70">
        <v>0.58260794351916279</v>
      </c>
      <c r="T42" s="102">
        <v>11418126.323000001</v>
      </c>
      <c r="U42" s="70">
        <v>0.2459413094418362</v>
      </c>
      <c r="V42" s="64">
        <v>862095.36950000003</v>
      </c>
      <c r="W42" s="96">
        <v>0.26451045625636072</v>
      </c>
    </row>
    <row r="43" spans="1:23" x14ac:dyDescent="0.2">
      <c r="A43" s="27">
        <v>38</v>
      </c>
      <c r="B43" s="28" t="s">
        <v>576</v>
      </c>
      <c r="C43" s="29" t="s">
        <v>420</v>
      </c>
      <c r="D43" s="29" t="s">
        <v>32</v>
      </c>
      <c r="E43" s="30" t="s">
        <v>5</v>
      </c>
      <c r="F43" s="31">
        <v>44900</v>
      </c>
      <c r="G43" s="32">
        <v>76933870</v>
      </c>
      <c r="H43" s="75">
        <v>43</v>
      </c>
      <c r="I43" s="63">
        <v>81951917.320000008</v>
      </c>
      <c r="J43" s="75">
        <v>2</v>
      </c>
      <c r="K43" s="63">
        <v>5357815.7</v>
      </c>
      <c r="L43" s="75">
        <v>37</v>
      </c>
      <c r="M43" s="63">
        <v>67675226.120000005</v>
      </c>
      <c r="N43" s="75">
        <v>4</v>
      </c>
      <c r="O43" s="63">
        <v>8918875.5</v>
      </c>
      <c r="P43" s="75"/>
      <c r="Q43" s="63"/>
      <c r="R43" s="69">
        <v>0.94929634788942774</v>
      </c>
      <c r="S43" s="69">
        <v>0.8796545152349674</v>
      </c>
      <c r="T43" s="101">
        <v>20503528.083000001</v>
      </c>
      <c r="U43" s="69">
        <v>0.26650847127539529</v>
      </c>
      <c r="V43" s="63">
        <v>0</v>
      </c>
      <c r="W43" s="95">
        <v>0.26650847127539529</v>
      </c>
    </row>
    <row r="44" spans="1:23" x14ac:dyDescent="0.2">
      <c r="A44" s="33">
        <v>39</v>
      </c>
      <c r="B44" s="34" t="s">
        <v>98</v>
      </c>
      <c r="C44" s="35" t="s">
        <v>421</v>
      </c>
      <c r="D44" s="35" t="s">
        <v>99</v>
      </c>
      <c r="E44" s="36" t="s">
        <v>5</v>
      </c>
      <c r="F44" s="37">
        <v>45005</v>
      </c>
      <c r="G44" s="38">
        <v>83998526</v>
      </c>
      <c r="H44" s="76">
        <v>39</v>
      </c>
      <c r="I44" s="64">
        <v>58564616.320000008</v>
      </c>
      <c r="J44" s="76">
        <v>3</v>
      </c>
      <c r="K44" s="64">
        <v>3895000</v>
      </c>
      <c r="L44" s="76">
        <v>31</v>
      </c>
      <c r="M44" s="64">
        <v>47573081.200000003</v>
      </c>
      <c r="N44" s="76">
        <v>5</v>
      </c>
      <c r="O44" s="64">
        <v>7096535.1200000001</v>
      </c>
      <c r="P44" s="76"/>
      <c r="Q44" s="64"/>
      <c r="R44" s="70">
        <v>0.61272600426345591</v>
      </c>
      <c r="S44" s="70">
        <v>0.56635614296374681</v>
      </c>
      <c r="T44" s="102">
        <v>26208695.4465</v>
      </c>
      <c r="U44" s="70">
        <v>0.31201375422349681</v>
      </c>
      <c r="V44" s="64">
        <v>665479.74049999996</v>
      </c>
      <c r="W44" s="96">
        <v>0.31993627110790013</v>
      </c>
    </row>
    <row r="45" spans="1:23" ht="13.5" thickBot="1" x14ac:dyDescent="0.25">
      <c r="A45" s="39">
        <v>40</v>
      </c>
      <c r="B45" s="40" t="s">
        <v>349</v>
      </c>
      <c r="C45" s="41" t="s">
        <v>422</v>
      </c>
      <c r="D45" s="41" t="s">
        <v>348</v>
      </c>
      <c r="E45" s="42" t="s">
        <v>5</v>
      </c>
      <c r="F45" s="43">
        <v>45281</v>
      </c>
      <c r="G45" s="44">
        <v>58647867</v>
      </c>
      <c r="H45" s="77">
        <v>20</v>
      </c>
      <c r="I45" s="65">
        <v>53421020.150000013</v>
      </c>
      <c r="J45" s="77">
        <v>4</v>
      </c>
      <c r="K45" s="65">
        <v>19424860.949999999</v>
      </c>
      <c r="L45" s="77">
        <v>12</v>
      </c>
      <c r="M45" s="65">
        <v>25627944.68</v>
      </c>
      <c r="N45" s="77">
        <v>4</v>
      </c>
      <c r="O45" s="65">
        <v>8368214.5199999996</v>
      </c>
      <c r="P45" s="77"/>
      <c r="Q45" s="65"/>
      <c r="R45" s="71">
        <v>0.76819171667402686</v>
      </c>
      <c r="S45" s="71">
        <v>0.43697999587947511</v>
      </c>
      <c r="T45" s="103">
        <v>6279007.7385</v>
      </c>
      <c r="U45" s="71">
        <v>0.1070628491655119</v>
      </c>
      <c r="V45" s="65">
        <v>5828867.8229999999</v>
      </c>
      <c r="W45" s="97">
        <v>0.206450399321428</v>
      </c>
    </row>
    <row r="46" spans="1:23" x14ac:dyDescent="0.2">
      <c r="A46" s="21">
        <v>41</v>
      </c>
      <c r="B46" s="22" t="s">
        <v>219</v>
      </c>
      <c r="C46" s="23" t="s">
        <v>423</v>
      </c>
      <c r="D46" s="23" t="s">
        <v>220</v>
      </c>
      <c r="E46" s="24" t="s">
        <v>6</v>
      </c>
      <c r="F46" s="25">
        <v>45099</v>
      </c>
      <c r="G46" s="26">
        <v>60996680</v>
      </c>
      <c r="H46" s="74">
        <v>25</v>
      </c>
      <c r="I46" s="62">
        <v>48935026.119999997</v>
      </c>
      <c r="J46" s="74">
        <v>2</v>
      </c>
      <c r="K46" s="62">
        <v>5681263.6600000001</v>
      </c>
      <c r="L46" s="74">
        <v>23</v>
      </c>
      <c r="M46" s="62">
        <v>43253762.460000001</v>
      </c>
      <c r="N46" s="74"/>
      <c r="O46" s="62"/>
      <c r="P46" s="74"/>
      <c r="Q46" s="62"/>
      <c r="R46" s="68">
        <v>0.80225720678568091</v>
      </c>
      <c r="S46" s="68">
        <v>0.70911666766125636</v>
      </c>
      <c r="T46" s="100">
        <v>32718819.375</v>
      </c>
      <c r="U46" s="68">
        <v>0.53640328252291769</v>
      </c>
      <c r="V46" s="62">
        <v>0</v>
      </c>
      <c r="W46" s="94">
        <v>0.53640328252291769</v>
      </c>
    </row>
    <row r="47" spans="1:23" x14ac:dyDescent="0.2">
      <c r="A47" s="27">
        <v>42</v>
      </c>
      <c r="B47" s="28" t="s">
        <v>106</v>
      </c>
      <c r="C47" s="29" t="s">
        <v>424</v>
      </c>
      <c r="D47" s="29" t="s">
        <v>107</v>
      </c>
      <c r="E47" s="30" t="s">
        <v>6</v>
      </c>
      <c r="F47" s="31">
        <v>45012</v>
      </c>
      <c r="G47" s="32">
        <v>55788824</v>
      </c>
      <c r="H47" s="75">
        <v>24</v>
      </c>
      <c r="I47" s="63">
        <v>50173542.32</v>
      </c>
      <c r="J47" s="75"/>
      <c r="K47" s="63"/>
      <c r="L47" s="75">
        <v>24</v>
      </c>
      <c r="M47" s="63">
        <v>50173542.32</v>
      </c>
      <c r="N47" s="75"/>
      <c r="O47" s="63"/>
      <c r="P47" s="75"/>
      <c r="Q47" s="63"/>
      <c r="R47" s="69">
        <v>0.89934755247753562</v>
      </c>
      <c r="S47" s="69">
        <v>0.89934755247753562</v>
      </c>
      <c r="T47" s="101">
        <v>15021462.567</v>
      </c>
      <c r="U47" s="69">
        <v>0.26925576647752958</v>
      </c>
      <c r="V47" s="63">
        <v>2633626.2804999999</v>
      </c>
      <c r="W47" s="95">
        <v>0.31646282501850193</v>
      </c>
    </row>
    <row r="48" spans="1:23" x14ac:dyDescent="0.2">
      <c r="A48" s="33">
        <v>43</v>
      </c>
      <c r="B48" s="34" t="s">
        <v>119</v>
      </c>
      <c r="C48" s="35" t="s">
        <v>425</v>
      </c>
      <c r="D48" s="35" t="s">
        <v>120</v>
      </c>
      <c r="E48" s="36" t="s">
        <v>6</v>
      </c>
      <c r="F48" s="37">
        <v>45028</v>
      </c>
      <c r="G48" s="38">
        <v>19678518</v>
      </c>
      <c r="H48" s="76">
        <v>12</v>
      </c>
      <c r="I48" s="64">
        <v>12526330.710000001</v>
      </c>
      <c r="J48" s="76"/>
      <c r="K48" s="64"/>
      <c r="L48" s="76">
        <v>12</v>
      </c>
      <c r="M48" s="64">
        <v>12526330.710000001</v>
      </c>
      <c r="N48" s="76"/>
      <c r="O48" s="64"/>
      <c r="P48" s="76"/>
      <c r="Q48" s="64"/>
      <c r="R48" s="70">
        <v>0.63654847941293147</v>
      </c>
      <c r="S48" s="70">
        <v>0.63654847941293147</v>
      </c>
      <c r="T48" s="102">
        <v>7331651.9514999986</v>
      </c>
      <c r="U48" s="70">
        <v>0.37257134665832042</v>
      </c>
      <c r="V48" s="64">
        <v>595547.0199999999</v>
      </c>
      <c r="W48" s="96">
        <v>0.40283516124029251</v>
      </c>
    </row>
    <row r="49" spans="1:23" x14ac:dyDescent="0.2">
      <c r="A49" s="27">
        <v>44</v>
      </c>
      <c r="B49" s="28" t="s">
        <v>243</v>
      </c>
      <c r="C49" s="29" t="s">
        <v>426</v>
      </c>
      <c r="D49" s="29" t="s">
        <v>244</v>
      </c>
      <c r="E49" s="30" t="s">
        <v>6</v>
      </c>
      <c r="F49" s="31">
        <v>45155</v>
      </c>
      <c r="G49" s="32">
        <v>19285209</v>
      </c>
      <c r="H49" s="75">
        <v>13</v>
      </c>
      <c r="I49" s="63">
        <v>23375014.170000002</v>
      </c>
      <c r="J49" s="75"/>
      <c r="K49" s="63"/>
      <c r="L49" s="75">
        <v>10</v>
      </c>
      <c r="M49" s="63">
        <v>18150014.170000002</v>
      </c>
      <c r="N49" s="75">
        <v>3</v>
      </c>
      <c r="O49" s="63">
        <v>5225000</v>
      </c>
      <c r="P49" s="75"/>
      <c r="Q49" s="63"/>
      <c r="R49" s="69">
        <v>0.94113650362824697</v>
      </c>
      <c r="S49" s="69">
        <v>0.94113650362824697</v>
      </c>
      <c r="T49" s="101">
        <v>16056727.442</v>
      </c>
      <c r="U49" s="69">
        <v>0.83259286648124997</v>
      </c>
      <c r="V49" s="63">
        <v>0</v>
      </c>
      <c r="W49" s="95">
        <v>0.83259286648124997</v>
      </c>
    </row>
    <row r="50" spans="1:23" x14ac:dyDescent="0.2">
      <c r="A50" s="33">
        <v>45</v>
      </c>
      <c r="B50" s="34" t="s">
        <v>171</v>
      </c>
      <c r="C50" s="35" t="s">
        <v>427</v>
      </c>
      <c r="D50" s="35" t="s">
        <v>170</v>
      </c>
      <c r="E50" s="36" t="s">
        <v>6</v>
      </c>
      <c r="F50" s="37">
        <v>45076</v>
      </c>
      <c r="G50" s="38">
        <v>40895073</v>
      </c>
      <c r="H50" s="76">
        <v>18</v>
      </c>
      <c r="I50" s="64">
        <v>33564817.200000003</v>
      </c>
      <c r="J50" s="76"/>
      <c r="K50" s="64"/>
      <c r="L50" s="76">
        <v>17</v>
      </c>
      <c r="M50" s="64">
        <v>32457285.629999999</v>
      </c>
      <c r="N50" s="76">
        <v>1</v>
      </c>
      <c r="O50" s="64">
        <v>1107531.57</v>
      </c>
      <c r="P50" s="76"/>
      <c r="Q50" s="64"/>
      <c r="R50" s="70">
        <v>0.79367227514179994</v>
      </c>
      <c r="S50" s="70">
        <v>0.79367227514180005</v>
      </c>
      <c r="T50" s="102">
        <v>18623535.159000002</v>
      </c>
      <c r="U50" s="70">
        <v>0.45539801723792012</v>
      </c>
      <c r="V50" s="64">
        <v>760001.5199999999</v>
      </c>
      <c r="W50" s="96">
        <v>0.47398220022739662</v>
      </c>
    </row>
    <row r="51" spans="1:23" ht="25.5" x14ac:dyDescent="0.2">
      <c r="A51" s="27">
        <v>46</v>
      </c>
      <c r="B51" s="28" t="s">
        <v>207</v>
      </c>
      <c r="C51" s="29" t="s">
        <v>428</v>
      </c>
      <c r="D51" s="29" t="s">
        <v>208</v>
      </c>
      <c r="E51" s="30" t="s">
        <v>6</v>
      </c>
      <c r="F51" s="31">
        <v>45069</v>
      </c>
      <c r="G51" s="32">
        <v>32307628</v>
      </c>
      <c r="H51" s="75">
        <v>24</v>
      </c>
      <c r="I51" s="63">
        <v>29243476.600000001</v>
      </c>
      <c r="J51" s="75">
        <v>4</v>
      </c>
      <c r="K51" s="63">
        <v>6289000</v>
      </c>
      <c r="L51" s="75">
        <v>20</v>
      </c>
      <c r="M51" s="63">
        <v>22954476.600000001</v>
      </c>
      <c r="N51" s="75"/>
      <c r="O51" s="63"/>
      <c r="P51" s="75"/>
      <c r="Q51" s="63"/>
      <c r="R51" s="69">
        <v>0.90515702978875445</v>
      </c>
      <c r="S51" s="69">
        <v>0.7104971185133121</v>
      </c>
      <c r="T51" s="101">
        <v>11203336.842499999</v>
      </c>
      <c r="U51" s="69">
        <v>0.34677064012560749</v>
      </c>
      <c r="V51" s="63">
        <v>2849923.9904999998</v>
      </c>
      <c r="W51" s="95">
        <v>0.43498274874899512</v>
      </c>
    </row>
    <row r="52" spans="1:23" x14ac:dyDescent="0.2">
      <c r="A52" s="33">
        <v>47</v>
      </c>
      <c r="B52" s="34" t="s">
        <v>251</v>
      </c>
      <c r="C52" s="35" t="s">
        <v>429</v>
      </c>
      <c r="D52" s="35" t="s">
        <v>252</v>
      </c>
      <c r="E52" s="36" t="s">
        <v>6</v>
      </c>
      <c r="F52" s="37">
        <v>45155</v>
      </c>
      <c r="G52" s="38">
        <v>41489210</v>
      </c>
      <c r="H52" s="76">
        <v>27</v>
      </c>
      <c r="I52" s="64">
        <v>35359062.390000001</v>
      </c>
      <c r="J52" s="76">
        <v>4</v>
      </c>
      <c r="K52" s="64">
        <v>5003627.01</v>
      </c>
      <c r="L52" s="76">
        <v>23</v>
      </c>
      <c r="M52" s="64">
        <v>30355435.380000003</v>
      </c>
      <c r="N52" s="76"/>
      <c r="O52" s="64"/>
      <c r="P52" s="76"/>
      <c r="Q52" s="64"/>
      <c r="R52" s="70">
        <v>0.85224718402688315</v>
      </c>
      <c r="S52" s="70">
        <v>0.73164650230746742</v>
      </c>
      <c r="T52" s="102">
        <v>18715378.670000002</v>
      </c>
      <c r="U52" s="70">
        <v>0.45109026346850178</v>
      </c>
      <c r="V52" s="64">
        <v>0</v>
      </c>
      <c r="W52" s="96">
        <v>0.45109026346850178</v>
      </c>
    </row>
    <row r="53" spans="1:23" ht="25.5" x14ac:dyDescent="0.2">
      <c r="A53" s="27">
        <v>48</v>
      </c>
      <c r="B53" s="28" t="s">
        <v>82</v>
      </c>
      <c r="C53" s="29" t="s">
        <v>430</v>
      </c>
      <c r="D53" s="29" t="s">
        <v>83</v>
      </c>
      <c r="E53" s="30" t="s">
        <v>6</v>
      </c>
      <c r="F53" s="31">
        <v>44952</v>
      </c>
      <c r="G53" s="32">
        <v>47569538</v>
      </c>
      <c r="H53" s="75">
        <v>32</v>
      </c>
      <c r="I53" s="63">
        <v>42558187.07</v>
      </c>
      <c r="J53" s="75"/>
      <c r="K53" s="63"/>
      <c r="L53" s="75">
        <v>31</v>
      </c>
      <c r="M53" s="63">
        <v>41731687.07</v>
      </c>
      <c r="N53" s="75">
        <v>1</v>
      </c>
      <c r="O53" s="63">
        <v>826500</v>
      </c>
      <c r="P53" s="75"/>
      <c r="Q53" s="63"/>
      <c r="R53" s="69">
        <v>0.87727753567839994</v>
      </c>
      <c r="S53" s="69">
        <v>0.87727753567839994</v>
      </c>
      <c r="T53" s="101">
        <v>26600891.859999999</v>
      </c>
      <c r="U53" s="69">
        <v>0.55920013055413742</v>
      </c>
      <c r="V53" s="63">
        <v>1425000</v>
      </c>
      <c r="W53" s="95">
        <v>0.58915627601848897</v>
      </c>
    </row>
    <row r="54" spans="1:23" ht="25.5" x14ac:dyDescent="0.2">
      <c r="A54" s="33">
        <v>49</v>
      </c>
      <c r="B54" s="34" t="s">
        <v>184</v>
      </c>
      <c r="C54" s="35" t="s">
        <v>431</v>
      </c>
      <c r="D54" s="35" t="s">
        <v>185</v>
      </c>
      <c r="E54" s="36" t="s">
        <v>6</v>
      </c>
      <c r="F54" s="37">
        <v>45092</v>
      </c>
      <c r="G54" s="38">
        <v>41972593</v>
      </c>
      <c r="H54" s="76">
        <v>37</v>
      </c>
      <c r="I54" s="64">
        <v>40722496.200000003</v>
      </c>
      <c r="J54" s="76"/>
      <c r="K54" s="64"/>
      <c r="L54" s="76">
        <v>36</v>
      </c>
      <c r="M54" s="64">
        <v>40598996.200000003</v>
      </c>
      <c r="N54" s="76">
        <v>1</v>
      </c>
      <c r="O54" s="64">
        <v>123500</v>
      </c>
      <c r="P54" s="76"/>
      <c r="Q54" s="64"/>
      <c r="R54" s="70">
        <v>0.96727395898556956</v>
      </c>
      <c r="S54" s="70">
        <v>0.96727395898556956</v>
      </c>
      <c r="T54" s="102">
        <v>19279789.041000001</v>
      </c>
      <c r="U54" s="70">
        <v>0.45934233896390442</v>
      </c>
      <c r="V54" s="64">
        <v>2356685.8144999999</v>
      </c>
      <c r="W54" s="96">
        <v>0.51549054535420291</v>
      </c>
    </row>
    <row r="55" spans="1:23" ht="25.5" x14ac:dyDescent="0.2">
      <c r="A55" s="27">
        <v>50</v>
      </c>
      <c r="B55" s="28" t="s">
        <v>182</v>
      </c>
      <c r="C55" s="29" t="s">
        <v>432</v>
      </c>
      <c r="D55" s="29" t="s">
        <v>183</v>
      </c>
      <c r="E55" s="30" t="s">
        <v>6</v>
      </c>
      <c r="F55" s="31">
        <v>45063</v>
      </c>
      <c r="G55" s="32">
        <v>29710833</v>
      </c>
      <c r="H55" s="75">
        <v>21</v>
      </c>
      <c r="I55" s="63">
        <v>22298686.780000001</v>
      </c>
      <c r="J55" s="75">
        <v>2</v>
      </c>
      <c r="K55" s="63">
        <v>1140000</v>
      </c>
      <c r="L55" s="75">
        <v>19</v>
      </c>
      <c r="M55" s="63">
        <v>21158686.780000001</v>
      </c>
      <c r="N55" s="75"/>
      <c r="O55" s="63"/>
      <c r="P55" s="75"/>
      <c r="Q55" s="63"/>
      <c r="R55" s="69">
        <v>0.75052378302553824</v>
      </c>
      <c r="S55" s="69">
        <v>0.71215393994506992</v>
      </c>
      <c r="T55" s="101">
        <v>12603689.4725</v>
      </c>
      <c r="U55" s="69">
        <v>0.42421191867962771</v>
      </c>
      <c r="V55" s="63">
        <v>1092493.6255000001</v>
      </c>
      <c r="W55" s="95">
        <v>0.46098280374703737</v>
      </c>
    </row>
    <row r="56" spans="1:23" x14ac:dyDescent="0.2">
      <c r="A56" s="33">
        <v>51</v>
      </c>
      <c r="B56" s="34" t="s">
        <v>147</v>
      </c>
      <c r="C56" s="35" t="s">
        <v>433</v>
      </c>
      <c r="D56" s="35" t="s">
        <v>148</v>
      </c>
      <c r="E56" s="36" t="s">
        <v>6</v>
      </c>
      <c r="F56" s="37">
        <v>45042</v>
      </c>
      <c r="G56" s="38">
        <v>67838450</v>
      </c>
      <c r="H56" s="76">
        <v>52</v>
      </c>
      <c r="I56" s="64">
        <v>71189669.280000001</v>
      </c>
      <c r="J56" s="76">
        <v>3</v>
      </c>
      <c r="K56" s="64">
        <v>4264550</v>
      </c>
      <c r="L56" s="76">
        <v>44</v>
      </c>
      <c r="M56" s="64">
        <v>59072840.349999994</v>
      </c>
      <c r="N56" s="76">
        <v>5</v>
      </c>
      <c r="O56" s="64">
        <v>7852278.9299999997</v>
      </c>
      <c r="P56" s="76"/>
      <c r="Q56" s="64"/>
      <c r="R56" s="70">
        <v>0.93365031703996781</v>
      </c>
      <c r="S56" s="70">
        <v>0.87078699985037977</v>
      </c>
      <c r="T56" s="102">
        <v>43406641.1875</v>
      </c>
      <c r="U56" s="70">
        <v>0.63985308018535214</v>
      </c>
      <c r="V56" s="64">
        <v>1322400</v>
      </c>
      <c r="W56" s="96">
        <v>0.65934645009577897</v>
      </c>
    </row>
    <row r="57" spans="1:23" ht="25.5" x14ac:dyDescent="0.2">
      <c r="A57" s="27">
        <v>52</v>
      </c>
      <c r="B57" s="28" t="s">
        <v>187</v>
      </c>
      <c r="C57" s="29" t="s">
        <v>434</v>
      </c>
      <c r="D57" s="29" t="s">
        <v>188</v>
      </c>
      <c r="E57" s="30" t="s">
        <v>6</v>
      </c>
      <c r="F57" s="31">
        <v>45056</v>
      </c>
      <c r="G57" s="32">
        <v>36043042</v>
      </c>
      <c r="H57" s="75">
        <v>17</v>
      </c>
      <c r="I57" s="63">
        <v>35957358.939999998</v>
      </c>
      <c r="J57" s="75"/>
      <c r="K57" s="63"/>
      <c r="L57" s="75">
        <v>16</v>
      </c>
      <c r="M57" s="63">
        <v>34726679.340000004</v>
      </c>
      <c r="N57" s="75">
        <v>1</v>
      </c>
      <c r="O57" s="63">
        <v>1230679.6000000001</v>
      </c>
      <c r="P57" s="75"/>
      <c r="Q57" s="63"/>
      <c r="R57" s="69">
        <v>0.96347803662077125</v>
      </c>
      <c r="S57" s="69">
        <v>0.96347803662077147</v>
      </c>
      <c r="T57" s="101">
        <v>5526926.7680000002</v>
      </c>
      <c r="U57" s="69">
        <v>0.15334240567153021</v>
      </c>
      <c r="V57" s="63">
        <v>4883091.6904999996</v>
      </c>
      <c r="W57" s="95">
        <v>0.2888218607769012</v>
      </c>
    </row>
    <row r="58" spans="1:23" x14ac:dyDescent="0.2">
      <c r="A58" s="33">
        <v>53</v>
      </c>
      <c r="B58" s="34" t="s">
        <v>143</v>
      </c>
      <c r="C58" s="35" t="s">
        <v>435</v>
      </c>
      <c r="D58" s="35" t="s">
        <v>144</v>
      </c>
      <c r="E58" s="36" t="s">
        <v>6</v>
      </c>
      <c r="F58" s="37">
        <v>45037</v>
      </c>
      <c r="G58" s="38">
        <v>42370777</v>
      </c>
      <c r="H58" s="76">
        <v>21</v>
      </c>
      <c r="I58" s="64">
        <v>42285774.68</v>
      </c>
      <c r="J58" s="76">
        <v>2</v>
      </c>
      <c r="K58" s="64">
        <v>5444276.7400000002</v>
      </c>
      <c r="L58" s="76">
        <v>17</v>
      </c>
      <c r="M58" s="64">
        <v>31726597.960000001</v>
      </c>
      <c r="N58" s="76">
        <v>2</v>
      </c>
      <c r="O58" s="64">
        <v>5114899.9800000004</v>
      </c>
      <c r="P58" s="76"/>
      <c r="Q58" s="64"/>
      <c r="R58" s="70">
        <v>0.87727621091300745</v>
      </c>
      <c r="S58" s="70">
        <v>0.74878489861066277</v>
      </c>
      <c r="T58" s="102">
        <v>13929830.126</v>
      </c>
      <c r="U58" s="70">
        <v>0.32876031813152728</v>
      </c>
      <c r="V58" s="64">
        <v>0</v>
      </c>
      <c r="W58" s="96">
        <v>0.32876031813152728</v>
      </c>
    </row>
    <row r="59" spans="1:23" x14ac:dyDescent="0.2">
      <c r="A59" s="27">
        <v>54</v>
      </c>
      <c r="B59" s="28" t="s">
        <v>49</v>
      </c>
      <c r="C59" s="29" t="s">
        <v>436</v>
      </c>
      <c r="D59" s="29" t="s">
        <v>50</v>
      </c>
      <c r="E59" s="30" t="s">
        <v>6</v>
      </c>
      <c r="F59" s="31">
        <v>44938</v>
      </c>
      <c r="G59" s="32">
        <v>42932664</v>
      </c>
      <c r="H59" s="75">
        <v>33</v>
      </c>
      <c r="I59" s="63">
        <v>32953537.050000001</v>
      </c>
      <c r="J59" s="75">
        <v>4</v>
      </c>
      <c r="K59" s="63">
        <v>5080372.7899999991</v>
      </c>
      <c r="L59" s="75">
        <v>28</v>
      </c>
      <c r="M59" s="63">
        <v>26923164.259999998</v>
      </c>
      <c r="N59" s="75">
        <v>1</v>
      </c>
      <c r="O59" s="63">
        <v>950000</v>
      </c>
      <c r="P59" s="75"/>
      <c r="Q59" s="63"/>
      <c r="R59" s="69">
        <v>0.74543562099943295</v>
      </c>
      <c r="S59" s="69">
        <v>0.62710211180932074</v>
      </c>
      <c r="T59" s="101">
        <v>16061398.544500001</v>
      </c>
      <c r="U59" s="69">
        <v>0.37410673012278017</v>
      </c>
      <c r="V59" s="63">
        <v>1802793.8435</v>
      </c>
      <c r="W59" s="95">
        <v>0.41609792460118478</v>
      </c>
    </row>
    <row r="60" spans="1:23" ht="13.5" thickBot="1" x14ac:dyDescent="0.25">
      <c r="A60" s="45">
        <v>55</v>
      </c>
      <c r="B60" s="46" t="s">
        <v>209</v>
      </c>
      <c r="C60" s="47" t="s">
        <v>437</v>
      </c>
      <c r="D60" s="47" t="s">
        <v>210</v>
      </c>
      <c r="E60" s="48" t="s">
        <v>6</v>
      </c>
      <c r="F60" s="49">
        <v>45099</v>
      </c>
      <c r="G60" s="50">
        <v>41349633</v>
      </c>
      <c r="H60" s="78">
        <v>8</v>
      </c>
      <c r="I60" s="66">
        <v>21508287.75</v>
      </c>
      <c r="J60" s="78"/>
      <c r="K60" s="66"/>
      <c r="L60" s="78">
        <v>8</v>
      </c>
      <c r="M60" s="66">
        <v>21508287.75</v>
      </c>
      <c r="N60" s="78"/>
      <c r="O60" s="66"/>
      <c r="P60" s="78"/>
      <c r="Q60" s="66"/>
      <c r="R60" s="72">
        <v>0.52015667829506496</v>
      </c>
      <c r="S60" s="72">
        <v>0.52015667829506496</v>
      </c>
      <c r="T60" s="104">
        <v>12755361.561000001</v>
      </c>
      <c r="U60" s="72">
        <v>0.30847581068010932</v>
      </c>
      <c r="V60" s="66">
        <v>1361054.6640000001</v>
      </c>
      <c r="W60" s="98">
        <v>0.34139157232665163</v>
      </c>
    </row>
    <row r="61" spans="1:23" x14ac:dyDescent="0.2">
      <c r="A61" s="51">
        <v>56</v>
      </c>
      <c r="B61" s="52" t="s">
        <v>37</v>
      </c>
      <c r="C61" s="53" t="s">
        <v>438</v>
      </c>
      <c r="D61" s="53" t="s">
        <v>38</v>
      </c>
      <c r="E61" s="54" t="s">
        <v>7</v>
      </c>
      <c r="F61" s="55">
        <v>44916</v>
      </c>
      <c r="G61" s="56">
        <v>82440978</v>
      </c>
      <c r="H61" s="79">
        <v>24</v>
      </c>
      <c r="I61" s="67">
        <v>84848084.210000008</v>
      </c>
      <c r="J61" s="79"/>
      <c r="K61" s="67"/>
      <c r="L61" s="79">
        <v>22</v>
      </c>
      <c r="M61" s="67">
        <v>78287242.700000003</v>
      </c>
      <c r="N61" s="79">
        <v>2</v>
      </c>
      <c r="O61" s="67">
        <v>6560841.5099999998</v>
      </c>
      <c r="P61" s="79"/>
      <c r="Q61" s="67"/>
      <c r="R61" s="73">
        <v>0.949615647451441</v>
      </c>
      <c r="S61" s="73">
        <v>0.949615647451441</v>
      </c>
      <c r="T61" s="105">
        <v>39081109.308499999</v>
      </c>
      <c r="U61" s="73">
        <v>0.47404955953458</v>
      </c>
      <c r="V61" s="67">
        <v>3799999.05</v>
      </c>
      <c r="W61" s="99">
        <v>0.52014313025859538</v>
      </c>
    </row>
    <row r="62" spans="1:23" x14ac:dyDescent="0.2">
      <c r="A62" s="33">
        <v>57</v>
      </c>
      <c r="B62" s="34" t="s">
        <v>273</v>
      </c>
      <c r="C62" s="35" t="s">
        <v>439</v>
      </c>
      <c r="D62" s="35" t="s">
        <v>274</v>
      </c>
      <c r="E62" s="36" t="s">
        <v>7</v>
      </c>
      <c r="F62" s="37">
        <v>45196</v>
      </c>
      <c r="G62" s="38">
        <v>43490615</v>
      </c>
      <c r="H62" s="76">
        <v>18</v>
      </c>
      <c r="I62" s="64">
        <v>41403522.439999998</v>
      </c>
      <c r="J62" s="76">
        <v>3</v>
      </c>
      <c r="K62" s="64">
        <v>4171920.45</v>
      </c>
      <c r="L62" s="76">
        <v>13</v>
      </c>
      <c r="M62" s="64">
        <v>35664101.990000002</v>
      </c>
      <c r="N62" s="76">
        <v>2</v>
      </c>
      <c r="O62" s="64">
        <v>1567500</v>
      </c>
      <c r="P62" s="76"/>
      <c r="Q62" s="64"/>
      <c r="R62" s="70">
        <v>0.91596824832208046</v>
      </c>
      <c r="S62" s="70">
        <v>0.82004133512483102</v>
      </c>
      <c r="T62" s="102">
        <v>11766647.759500001</v>
      </c>
      <c r="U62" s="70">
        <v>0.27055602132781981</v>
      </c>
      <c r="V62" s="64">
        <v>4754505.3274999997</v>
      </c>
      <c r="W62" s="96">
        <v>0.37987858040177169</v>
      </c>
    </row>
    <row r="63" spans="1:23" x14ac:dyDescent="0.2">
      <c r="A63" s="27">
        <v>58</v>
      </c>
      <c r="B63" s="28" t="s">
        <v>141</v>
      </c>
      <c r="C63" s="29" t="s">
        <v>440</v>
      </c>
      <c r="D63" s="29" t="s">
        <v>142</v>
      </c>
      <c r="E63" s="30" t="s">
        <v>7</v>
      </c>
      <c r="F63" s="31">
        <v>45068</v>
      </c>
      <c r="G63" s="32">
        <v>27503374</v>
      </c>
      <c r="H63" s="75">
        <v>3</v>
      </c>
      <c r="I63" s="63">
        <v>24218470.859999999</v>
      </c>
      <c r="J63" s="75"/>
      <c r="K63" s="63"/>
      <c r="L63" s="75">
        <v>3</v>
      </c>
      <c r="M63" s="63">
        <v>24218470.859999999</v>
      </c>
      <c r="N63" s="75"/>
      <c r="O63" s="63"/>
      <c r="P63" s="75"/>
      <c r="Q63" s="63"/>
      <c r="R63" s="69">
        <v>0.88056363048402719</v>
      </c>
      <c r="S63" s="69">
        <v>0.88056363048402719</v>
      </c>
      <c r="T63" s="101">
        <v>13090399.200999999</v>
      </c>
      <c r="U63" s="69">
        <v>0.47595612091083811</v>
      </c>
      <c r="V63" s="63">
        <v>0</v>
      </c>
      <c r="W63" s="95">
        <v>0.47595612091083811</v>
      </c>
    </row>
    <row r="64" spans="1:23" x14ac:dyDescent="0.2">
      <c r="A64" s="33">
        <v>59</v>
      </c>
      <c r="B64" s="34" t="s">
        <v>96</v>
      </c>
      <c r="C64" s="35" t="s">
        <v>441</v>
      </c>
      <c r="D64" s="35" t="s">
        <v>97</v>
      </c>
      <c r="E64" s="36" t="s">
        <v>7</v>
      </c>
      <c r="F64" s="37">
        <v>44978</v>
      </c>
      <c r="G64" s="38">
        <v>28985722</v>
      </c>
      <c r="H64" s="76">
        <v>7</v>
      </c>
      <c r="I64" s="64">
        <v>30264317.329999998</v>
      </c>
      <c r="J64" s="76"/>
      <c r="K64" s="64"/>
      <c r="L64" s="76">
        <v>6</v>
      </c>
      <c r="M64" s="64">
        <v>28985721.949999999</v>
      </c>
      <c r="N64" s="76">
        <v>1</v>
      </c>
      <c r="O64" s="64">
        <v>1278595.3799999999</v>
      </c>
      <c r="P64" s="76"/>
      <c r="Q64" s="64"/>
      <c r="R64" s="70">
        <v>0.99999999827501274</v>
      </c>
      <c r="S64" s="70">
        <v>0.99999999827501274</v>
      </c>
      <c r="T64" s="102">
        <v>3303340.8835</v>
      </c>
      <c r="U64" s="70">
        <v>0.113964416118391</v>
      </c>
      <c r="V64" s="64">
        <v>4938054.0959999999</v>
      </c>
      <c r="W64" s="96">
        <v>0.28432602022126618</v>
      </c>
    </row>
    <row r="65" spans="1:23" x14ac:dyDescent="0.2">
      <c r="A65" s="27">
        <v>60</v>
      </c>
      <c r="B65" s="28" t="s">
        <v>74</v>
      </c>
      <c r="C65" s="29" t="s">
        <v>442</v>
      </c>
      <c r="D65" s="29" t="s">
        <v>75</v>
      </c>
      <c r="E65" s="30" t="s">
        <v>7</v>
      </c>
      <c r="F65" s="31">
        <v>44959</v>
      </c>
      <c r="G65" s="32">
        <v>43551673</v>
      </c>
      <c r="H65" s="75">
        <v>12</v>
      </c>
      <c r="I65" s="63">
        <v>50260740.159999996</v>
      </c>
      <c r="J65" s="75"/>
      <c r="K65" s="63"/>
      <c r="L65" s="75">
        <v>11</v>
      </c>
      <c r="M65" s="63">
        <v>43279067.159999996</v>
      </c>
      <c r="N65" s="75">
        <v>1</v>
      </c>
      <c r="O65" s="63">
        <v>6981673</v>
      </c>
      <c r="P65" s="75"/>
      <c r="Q65" s="63"/>
      <c r="R65" s="69">
        <v>0.99374063448722161</v>
      </c>
      <c r="S65" s="69">
        <v>0.99374063448722161</v>
      </c>
      <c r="T65" s="101">
        <v>18033277.302000001</v>
      </c>
      <c r="U65" s="69">
        <v>0.41406623580223889</v>
      </c>
      <c r="V65" s="63">
        <v>0</v>
      </c>
      <c r="W65" s="95">
        <v>0.41406623580223889</v>
      </c>
    </row>
    <row r="66" spans="1:23" ht="13.5" thickBot="1" x14ac:dyDescent="0.25">
      <c r="A66" s="45">
        <v>61</v>
      </c>
      <c r="B66" s="46" t="s">
        <v>76</v>
      </c>
      <c r="C66" s="47" t="s">
        <v>443</v>
      </c>
      <c r="D66" s="47" t="s">
        <v>77</v>
      </c>
      <c r="E66" s="48" t="s">
        <v>7</v>
      </c>
      <c r="F66" s="49">
        <v>44959</v>
      </c>
      <c r="G66" s="50">
        <v>24944102</v>
      </c>
      <c r="H66" s="78">
        <v>3</v>
      </c>
      <c r="I66" s="66">
        <v>19752435.469999999</v>
      </c>
      <c r="J66" s="78"/>
      <c r="K66" s="66"/>
      <c r="L66" s="78">
        <v>3</v>
      </c>
      <c r="M66" s="66">
        <v>19752435.469999999</v>
      </c>
      <c r="N66" s="78"/>
      <c r="O66" s="66"/>
      <c r="P66" s="78"/>
      <c r="Q66" s="66"/>
      <c r="R66" s="72">
        <v>0.79186797223648298</v>
      </c>
      <c r="S66" s="72">
        <v>0.79186797223648298</v>
      </c>
      <c r="T66" s="104">
        <v>19587253.8145</v>
      </c>
      <c r="U66" s="72">
        <v>0.78524589959181534</v>
      </c>
      <c r="V66" s="66">
        <v>0</v>
      </c>
      <c r="W66" s="98">
        <v>0.78524589959181534</v>
      </c>
    </row>
    <row r="67" spans="1:23" x14ac:dyDescent="0.2">
      <c r="A67" s="51">
        <v>62</v>
      </c>
      <c r="B67" s="52" t="s">
        <v>108</v>
      </c>
      <c r="C67" s="53" t="s">
        <v>444</v>
      </c>
      <c r="D67" s="53" t="s">
        <v>109</v>
      </c>
      <c r="E67" s="54" t="s">
        <v>8</v>
      </c>
      <c r="F67" s="55">
        <v>44985</v>
      </c>
      <c r="G67" s="56">
        <v>26648447</v>
      </c>
      <c r="H67" s="79">
        <v>19</v>
      </c>
      <c r="I67" s="67">
        <v>31564914.43</v>
      </c>
      <c r="J67" s="79">
        <v>1</v>
      </c>
      <c r="K67" s="67">
        <v>3875997.38</v>
      </c>
      <c r="L67" s="79">
        <v>16</v>
      </c>
      <c r="M67" s="67">
        <v>22576874.119999997</v>
      </c>
      <c r="N67" s="79">
        <v>2</v>
      </c>
      <c r="O67" s="67">
        <v>5112042.93</v>
      </c>
      <c r="P67" s="79"/>
      <c r="Q67" s="67"/>
      <c r="R67" s="73">
        <v>0.99266090440467314</v>
      </c>
      <c r="S67" s="73">
        <v>0.84721162625349222</v>
      </c>
      <c r="T67" s="105">
        <v>8195629.0525000002</v>
      </c>
      <c r="U67" s="73">
        <v>0.30754621657689851</v>
      </c>
      <c r="V67" s="67">
        <v>4996465.1880000001</v>
      </c>
      <c r="W67" s="99">
        <v>0.49504176511674391</v>
      </c>
    </row>
    <row r="68" spans="1:23" x14ac:dyDescent="0.2">
      <c r="A68" s="33">
        <v>63</v>
      </c>
      <c r="B68" s="34" t="s">
        <v>334</v>
      </c>
      <c r="C68" s="35" t="s">
        <v>445</v>
      </c>
      <c r="D68" s="35" t="s">
        <v>335</v>
      </c>
      <c r="E68" s="36" t="s">
        <v>8</v>
      </c>
      <c r="F68" s="37">
        <v>45280</v>
      </c>
      <c r="G68" s="38">
        <v>40376428</v>
      </c>
      <c r="H68" s="76">
        <v>23</v>
      </c>
      <c r="I68" s="64">
        <v>33093941.920000009</v>
      </c>
      <c r="J68" s="76">
        <v>8</v>
      </c>
      <c r="K68" s="64">
        <v>8061778.5199999996</v>
      </c>
      <c r="L68" s="76">
        <v>15</v>
      </c>
      <c r="M68" s="64">
        <v>25032163.399999999</v>
      </c>
      <c r="N68" s="76"/>
      <c r="O68" s="64"/>
      <c r="P68" s="76"/>
      <c r="Q68" s="64"/>
      <c r="R68" s="70">
        <v>0.81963520695788161</v>
      </c>
      <c r="S68" s="70">
        <v>0.61996973580723891</v>
      </c>
      <c r="T68" s="102">
        <v>8111776.3904999997</v>
      </c>
      <c r="U68" s="70">
        <v>0.20090376470400009</v>
      </c>
      <c r="V68" s="64">
        <v>3128051.9470000002</v>
      </c>
      <c r="W68" s="96">
        <v>0.27837599545705233</v>
      </c>
    </row>
    <row r="69" spans="1:23" x14ac:dyDescent="0.2">
      <c r="A69" s="27">
        <v>64</v>
      </c>
      <c r="B69" s="28" t="s">
        <v>110</v>
      </c>
      <c r="C69" s="29" t="s">
        <v>446</v>
      </c>
      <c r="D69" s="29" t="s">
        <v>111</v>
      </c>
      <c r="E69" s="30" t="s">
        <v>8</v>
      </c>
      <c r="F69" s="31">
        <v>45002</v>
      </c>
      <c r="G69" s="32">
        <v>30485361</v>
      </c>
      <c r="H69" s="75">
        <v>17</v>
      </c>
      <c r="I69" s="63">
        <v>30269219.050000001</v>
      </c>
      <c r="J69" s="75"/>
      <c r="K69" s="63"/>
      <c r="L69" s="75">
        <v>16</v>
      </c>
      <c r="M69" s="63">
        <v>28369219.049999997</v>
      </c>
      <c r="N69" s="75">
        <v>1</v>
      </c>
      <c r="O69" s="63">
        <v>1900000</v>
      </c>
      <c r="P69" s="75"/>
      <c r="Q69" s="63"/>
      <c r="R69" s="69">
        <v>0.93058497978751165</v>
      </c>
      <c r="S69" s="69">
        <v>0.93058497978751165</v>
      </c>
      <c r="T69" s="101">
        <v>14584905.827500001</v>
      </c>
      <c r="U69" s="69">
        <v>0.47842326116787659</v>
      </c>
      <c r="V69" s="63">
        <v>0</v>
      </c>
      <c r="W69" s="95">
        <v>0.47842326116787659</v>
      </c>
    </row>
    <row r="70" spans="1:23" x14ac:dyDescent="0.2">
      <c r="A70" s="33">
        <v>65</v>
      </c>
      <c r="B70" s="34" t="s">
        <v>145</v>
      </c>
      <c r="C70" s="35" t="s">
        <v>447</v>
      </c>
      <c r="D70" s="35" t="s">
        <v>146</v>
      </c>
      <c r="E70" s="36" t="s">
        <v>8</v>
      </c>
      <c r="F70" s="37">
        <v>45056</v>
      </c>
      <c r="G70" s="38">
        <v>58871621</v>
      </c>
      <c r="H70" s="76">
        <v>30</v>
      </c>
      <c r="I70" s="64">
        <v>53462609.380000003</v>
      </c>
      <c r="J70" s="76"/>
      <c r="K70" s="64"/>
      <c r="L70" s="76">
        <v>30</v>
      </c>
      <c r="M70" s="64">
        <v>53462609.380000003</v>
      </c>
      <c r="N70" s="76"/>
      <c r="O70" s="64"/>
      <c r="P70" s="76"/>
      <c r="Q70" s="64"/>
      <c r="R70" s="70">
        <v>0.90812191802906195</v>
      </c>
      <c r="S70" s="70">
        <v>0.90812191802906195</v>
      </c>
      <c r="T70" s="102">
        <v>18013264.2315</v>
      </c>
      <c r="U70" s="70">
        <v>0.30597533965473789</v>
      </c>
      <c r="V70" s="64">
        <v>1999999.9924999999</v>
      </c>
      <c r="W70" s="96">
        <v>0.339947565296359</v>
      </c>
    </row>
    <row r="71" spans="1:23" x14ac:dyDescent="0.2">
      <c r="A71" s="27">
        <v>66</v>
      </c>
      <c r="B71" s="28" t="s">
        <v>189</v>
      </c>
      <c r="C71" s="29" t="s">
        <v>448</v>
      </c>
      <c r="D71" s="29" t="s">
        <v>190</v>
      </c>
      <c r="E71" s="30" t="s">
        <v>8</v>
      </c>
      <c r="F71" s="31">
        <v>45069</v>
      </c>
      <c r="G71" s="32">
        <v>67664184</v>
      </c>
      <c r="H71" s="75">
        <v>24</v>
      </c>
      <c r="I71" s="63">
        <v>64615317.109999999</v>
      </c>
      <c r="J71" s="75">
        <v>2</v>
      </c>
      <c r="K71" s="63">
        <v>5055981.28</v>
      </c>
      <c r="L71" s="75">
        <v>21</v>
      </c>
      <c r="M71" s="63">
        <v>56714085.829999998</v>
      </c>
      <c r="N71" s="75">
        <v>1</v>
      </c>
      <c r="O71" s="63">
        <v>2845250</v>
      </c>
      <c r="P71" s="75"/>
      <c r="Q71" s="63"/>
      <c r="R71" s="69">
        <v>0.91289162830959436</v>
      </c>
      <c r="S71" s="69">
        <v>0.83816995162462904</v>
      </c>
      <c r="T71" s="101">
        <v>38257341.225000001</v>
      </c>
      <c r="U71" s="69">
        <v>0.5654001713077631</v>
      </c>
      <c r="V71" s="63">
        <v>0</v>
      </c>
      <c r="W71" s="95">
        <v>0.5654001713077631</v>
      </c>
    </row>
    <row r="72" spans="1:23" x14ac:dyDescent="0.2">
      <c r="A72" s="33">
        <v>67</v>
      </c>
      <c r="B72" s="34" t="s">
        <v>245</v>
      </c>
      <c r="C72" s="35" t="s">
        <v>449</v>
      </c>
      <c r="D72" s="35" t="s">
        <v>246</v>
      </c>
      <c r="E72" s="36" t="s">
        <v>8</v>
      </c>
      <c r="F72" s="37">
        <v>45132</v>
      </c>
      <c r="G72" s="38">
        <v>65922982.000000007</v>
      </c>
      <c r="H72" s="76">
        <v>30</v>
      </c>
      <c r="I72" s="64">
        <v>57959617.920000002</v>
      </c>
      <c r="J72" s="76">
        <v>2</v>
      </c>
      <c r="K72" s="64">
        <v>2306728.5099999998</v>
      </c>
      <c r="L72" s="76">
        <v>27</v>
      </c>
      <c r="M72" s="64">
        <v>54702890.359999999</v>
      </c>
      <c r="N72" s="76">
        <v>1</v>
      </c>
      <c r="O72" s="64">
        <v>949999.05</v>
      </c>
      <c r="P72" s="76"/>
      <c r="Q72" s="64"/>
      <c r="R72" s="70">
        <v>0.86479126308333576</v>
      </c>
      <c r="S72" s="70">
        <v>0.82979999842846919</v>
      </c>
      <c r="T72" s="102">
        <v>38048658.097499996</v>
      </c>
      <c r="U72" s="70">
        <v>0.57716834013212559</v>
      </c>
      <c r="V72" s="64">
        <v>1396675.7309999999</v>
      </c>
      <c r="W72" s="96">
        <v>0.59835481696656256</v>
      </c>
    </row>
    <row r="73" spans="1:23" x14ac:dyDescent="0.2">
      <c r="A73" s="27">
        <v>68</v>
      </c>
      <c r="B73" s="28" t="s">
        <v>193</v>
      </c>
      <c r="C73" s="29" t="s">
        <v>450</v>
      </c>
      <c r="D73" s="29" t="s">
        <v>194</v>
      </c>
      <c r="E73" s="30" t="s">
        <v>8</v>
      </c>
      <c r="F73" s="31">
        <v>45117</v>
      </c>
      <c r="G73" s="32">
        <v>19808056</v>
      </c>
      <c r="H73" s="75">
        <v>8</v>
      </c>
      <c r="I73" s="63">
        <v>16054735.6</v>
      </c>
      <c r="J73" s="75"/>
      <c r="K73" s="63"/>
      <c r="L73" s="75">
        <v>8</v>
      </c>
      <c r="M73" s="63">
        <v>16054735.600000001</v>
      </c>
      <c r="N73" s="75"/>
      <c r="O73" s="63"/>
      <c r="P73" s="75"/>
      <c r="Q73" s="63"/>
      <c r="R73" s="69">
        <v>0.81051545896275745</v>
      </c>
      <c r="S73" s="69">
        <v>0.81051545896275745</v>
      </c>
      <c r="T73" s="101">
        <v>5962817.9939999999</v>
      </c>
      <c r="U73" s="69">
        <v>0.30102994428125612</v>
      </c>
      <c r="V73" s="63">
        <v>0</v>
      </c>
      <c r="W73" s="95">
        <v>0.30102994428125612</v>
      </c>
    </row>
    <row r="74" spans="1:23" x14ac:dyDescent="0.2">
      <c r="A74" s="33">
        <v>69</v>
      </c>
      <c r="B74" s="34" t="s">
        <v>176</v>
      </c>
      <c r="C74" s="35" t="s">
        <v>451</v>
      </c>
      <c r="D74" s="35" t="s">
        <v>177</v>
      </c>
      <c r="E74" s="36" t="s">
        <v>8</v>
      </c>
      <c r="F74" s="37">
        <v>45082</v>
      </c>
      <c r="G74" s="38">
        <v>31506546</v>
      </c>
      <c r="H74" s="76">
        <v>15</v>
      </c>
      <c r="I74" s="64">
        <v>32721323.559999999</v>
      </c>
      <c r="J74" s="76"/>
      <c r="K74" s="64"/>
      <c r="L74" s="76">
        <v>15</v>
      </c>
      <c r="M74" s="64">
        <v>32721323.559999999</v>
      </c>
      <c r="N74" s="76"/>
      <c r="O74" s="64"/>
      <c r="P74" s="76"/>
      <c r="Q74" s="64"/>
      <c r="R74" s="70">
        <v>1.038556354606436</v>
      </c>
      <c r="S74" s="70">
        <v>1.038556354606436</v>
      </c>
      <c r="T74" s="102">
        <v>14418197.804</v>
      </c>
      <c r="U74" s="70">
        <v>0.45762546627611922</v>
      </c>
      <c r="V74" s="64">
        <v>3572873.4870000002</v>
      </c>
      <c r="W74" s="96">
        <v>0.57102645561338272</v>
      </c>
    </row>
    <row r="75" spans="1:23" x14ac:dyDescent="0.2">
      <c r="A75" s="27">
        <v>70</v>
      </c>
      <c r="B75" s="28" t="s">
        <v>263</v>
      </c>
      <c r="C75" s="29" t="s">
        <v>452</v>
      </c>
      <c r="D75" s="29" t="s">
        <v>261</v>
      </c>
      <c r="E75" s="30" t="s">
        <v>8</v>
      </c>
      <c r="F75" s="31">
        <v>45170</v>
      </c>
      <c r="G75" s="32">
        <v>55889615</v>
      </c>
      <c r="H75" s="75">
        <v>25</v>
      </c>
      <c r="I75" s="63">
        <v>36264748.810000002</v>
      </c>
      <c r="J75" s="75">
        <v>2</v>
      </c>
      <c r="K75" s="63">
        <v>667633.85</v>
      </c>
      <c r="L75" s="75">
        <v>21</v>
      </c>
      <c r="M75" s="63">
        <v>29390093.309999999</v>
      </c>
      <c r="N75" s="75">
        <v>2</v>
      </c>
      <c r="O75" s="63">
        <v>6207021.6500000004</v>
      </c>
      <c r="P75" s="75"/>
      <c r="Q75" s="63"/>
      <c r="R75" s="69">
        <v>0.53780522839529321</v>
      </c>
      <c r="S75" s="69">
        <v>0.52585964870217838</v>
      </c>
      <c r="T75" s="101">
        <v>3847046.5839999998</v>
      </c>
      <c r="U75" s="69">
        <v>6.8832941218149382E-2</v>
      </c>
      <c r="V75" s="63">
        <v>852365.745</v>
      </c>
      <c r="W75" s="95">
        <v>8.4083820026314371E-2</v>
      </c>
    </row>
    <row r="76" spans="1:23" x14ac:dyDescent="0.2">
      <c r="A76" s="33">
        <v>71</v>
      </c>
      <c r="B76" s="34" t="s">
        <v>39</v>
      </c>
      <c r="C76" s="35" t="s">
        <v>453</v>
      </c>
      <c r="D76" s="35" t="s">
        <v>40</v>
      </c>
      <c r="E76" s="36" t="s">
        <v>8</v>
      </c>
      <c r="F76" s="37">
        <v>44907</v>
      </c>
      <c r="G76" s="38">
        <v>70982875</v>
      </c>
      <c r="H76" s="76">
        <v>38</v>
      </c>
      <c r="I76" s="64">
        <v>71148477.599999994</v>
      </c>
      <c r="J76" s="76">
        <v>2</v>
      </c>
      <c r="K76" s="64">
        <v>3742606.72</v>
      </c>
      <c r="L76" s="76">
        <v>36</v>
      </c>
      <c r="M76" s="64">
        <v>67405870.879999995</v>
      </c>
      <c r="N76" s="76"/>
      <c r="O76" s="64"/>
      <c r="P76" s="76"/>
      <c r="Q76" s="64"/>
      <c r="R76" s="70">
        <v>1.002332993697423</v>
      </c>
      <c r="S76" s="70">
        <v>0.94960750575402864</v>
      </c>
      <c r="T76" s="102">
        <v>27602453.138500001</v>
      </c>
      <c r="U76" s="70">
        <v>0.38886073772723351</v>
      </c>
      <c r="V76" s="64">
        <v>6098128.9069999997</v>
      </c>
      <c r="W76" s="96">
        <v>0.4747705984788585</v>
      </c>
    </row>
    <row r="77" spans="1:23" x14ac:dyDescent="0.2">
      <c r="A77" s="27">
        <v>72</v>
      </c>
      <c r="B77" s="28" t="s">
        <v>72</v>
      </c>
      <c r="C77" s="29" t="s">
        <v>454</v>
      </c>
      <c r="D77" s="29" t="s">
        <v>73</v>
      </c>
      <c r="E77" s="30" t="s">
        <v>8</v>
      </c>
      <c r="F77" s="31">
        <v>44993</v>
      </c>
      <c r="G77" s="32">
        <v>42136732</v>
      </c>
      <c r="H77" s="75">
        <v>18</v>
      </c>
      <c r="I77" s="63">
        <v>29067305.030000001</v>
      </c>
      <c r="J77" s="75"/>
      <c r="K77" s="63"/>
      <c r="L77" s="75">
        <v>15</v>
      </c>
      <c r="M77" s="63">
        <v>26953555.030000001</v>
      </c>
      <c r="N77" s="75">
        <v>3</v>
      </c>
      <c r="O77" s="63">
        <v>2113750</v>
      </c>
      <c r="P77" s="75"/>
      <c r="Q77" s="63"/>
      <c r="R77" s="69">
        <v>0.63966885305675825</v>
      </c>
      <c r="S77" s="69">
        <v>0.63966885305675825</v>
      </c>
      <c r="T77" s="101">
        <v>19904081.740499999</v>
      </c>
      <c r="U77" s="69">
        <v>0.47236889990661829</v>
      </c>
      <c r="V77" s="63">
        <v>1723827.307</v>
      </c>
      <c r="W77" s="95">
        <v>0.51327922268627757</v>
      </c>
    </row>
    <row r="78" spans="1:23" ht="13.5" thickBot="1" x14ac:dyDescent="0.25">
      <c r="A78" s="45">
        <v>73</v>
      </c>
      <c r="B78" s="46" t="s">
        <v>368</v>
      </c>
      <c r="C78" s="47" t="s">
        <v>455</v>
      </c>
      <c r="D78" s="47" t="s">
        <v>369</v>
      </c>
      <c r="E78" s="48" t="s">
        <v>8</v>
      </c>
      <c r="F78" s="49">
        <v>45363</v>
      </c>
      <c r="G78" s="50">
        <v>21747428</v>
      </c>
      <c r="H78" s="78">
        <v>4</v>
      </c>
      <c r="I78" s="66">
        <v>12856349.84</v>
      </c>
      <c r="J78" s="78">
        <v>1</v>
      </c>
      <c r="K78" s="66">
        <v>1931350</v>
      </c>
      <c r="L78" s="78">
        <v>3</v>
      </c>
      <c r="M78" s="66">
        <v>10924999.84</v>
      </c>
      <c r="N78" s="78"/>
      <c r="O78" s="66"/>
      <c r="P78" s="78"/>
      <c r="Q78" s="66"/>
      <c r="R78" s="72">
        <v>0.59116645149946012</v>
      </c>
      <c r="S78" s="72">
        <v>0.50235824852483701</v>
      </c>
      <c r="T78" s="104">
        <v>0</v>
      </c>
      <c r="U78" s="72">
        <v>0</v>
      </c>
      <c r="V78" s="66">
        <v>3678219.2910000002</v>
      </c>
      <c r="W78" s="98">
        <v>0.16913353114676369</v>
      </c>
    </row>
    <row r="79" spans="1:23" x14ac:dyDescent="0.2">
      <c r="A79" s="51">
        <v>74</v>
      </c>
      <c r="B79" s="52" t="s">
        <v>319</v>
      </c>
      <c r="C79" s="53" t="s">
        <v>456</v>
      </c>
      <c r="D79" s="53" t="s">
        <v>320</v>
      </c>
      <c r="E79" s="54" t="s">
        <v>9</v>
      </c>
      <c r="F79" s="55">
        <v>45253</v>
      </c>
      <c r="G79" s="56">
        <v>24817028</v>
      </c>
      <c r="H79" s="79">
        <v>11</v>
      </c>
      <c r="I79" s="67">
        <v>25776517.5</v>
      </c>
      <c r="J79" s="79"/>
      <c r="K79" s="67"/>
      <c r="L79" s="79">
        <v>10</v>
      </c>
      <c r="M79" s="67">
        <v>23042850.789999999</v>
      </c>
      <c r="N79" s="79">
        <v>1</v>
      </c>
      <c r="O79" s="67">
        <v>2733666.71</v>
      </c>
      <c r="P79" s="79"/>
      <c r="Q79" s="67"/>
      <c r="R79" s="73">
        <v>0.92850968254538779</v>
      </c>
      <c r="S79" s="73">
        <v>0.92850968254538779</v>
      </c>
      <c r="T79" s="105">
        <v>10924537.5495</v>
      </c>
      <c r="U79" s="73">
        <v>0.44020329708698402</v>
      </c>
      <c r="V79" s="67">
        <v>3334689.3160000001</v>
      </c>
      <c r="W79" s="99">
        <v>0.57457431508317591</v>
      </c>
    </row>
    <row r="80" spans="1:23" x14ac:dyDescent="0.2">
      <c r="A80" s="33">
        <v>75</v>
      </c>
      <c r="B80" s="34" t="s">
        <v>279</v>
      </c>
      <c r="C80" s="35" t="s">
        <v>457</v>
      </c>
      <c r="D80" s="35" t="s">
        <v>280</v>
      </c>
      <c r="E80" s="36" t="s">
        <v>9</v>
      </c>
      <c r="F80" s="37">
        <v>45196</v>
      </c>
      <c r="G80" s="38">
        <v>55756774.910000004</v>
      </c>
      <c r="H80" s="76">
        <v>21</v>
      </c>
      <c r="I80" s="64">
        <v>53548015.07</v>
      </c>
      <c r="J80" s="76"/>
      <c r="K80" s="64"/>
      <c r="L80" s="76">
        <v>19</v>
      </c>
      <c r="M80" s="64">
        <v>48882113.259999998</v>
      </c>
      <c r="N80" s="76">
        <v>2</v>
      </c>
      <c r="O80" s="64">
        <v>4665901.8099999996</v>
      </c>
      <c r="P80" s="76"/>
      <c r="Q80" s="64"/>
      <c r="R80" s="70">
        <v>0.87670266687596698</v>
      </c>
      <c r="S80" s="70">
        <v>0.8767026668759671</v>
      </c>
      <c r="T80" s="102">
        <v>31506312.030999999</v>
      </c>
      <c r="U80" s="70">
        <v>0.56506697315000787</v>
      </c>
      <c r="V80" s="64">
        <v>7074982.4809999997</v>
      </c>
      <c r="W80" s="96">
        <v>0.69195706843295979</v>
      </c>
    </row>
    <row r="81" spans="1:23" x14ac:dyDescent="0.2">
      <c r="A81" s="27">
        <v>76</v>
      </c>
      <c r="B81" s="28" t="s">
        <v>336</v>
      </c>
      <c r="C81" s="29" t="s">
        <v>458</v>
      </c>
      <c r="D81" s="29" t="s">
        <v>337</v>
      </c>
      <c r="E81" s="30" t="s">
        <v>9</v>
      </c>
      <c r="F81" s="31">
        <v>45280</v>
      </c>
      <c r="G81" s="32">
        <v>21851610</v>
      </c>
      <c r="H81" s="75">
        <v>13</v>
      </c>
      <c r="I81" s="63">
        <v>18324320</v>
      </c>
      <c r="J81" s="75"/>
      <c r="K81" s="63"/>
      <c r="L81" s="75">
        <v>12</v>
      </c>
      <c r="M81" s="63">
        <v>17976606.699999999</v>
      </c>
      <c r="N81" s="75">
        <v>1</v>
      </c>
      <c r="O81" s="63">
        <v>347713.3</v>
      </c>
      <c r="P81" s="75"/>
      <c r="Q81" s="63"/>
      <c r="R81" s="69">
        <v>0.82266737782707999</v>
      </c>
      <c r="S81" s="69">
        <v>0.82266737782707999</v>
      </c>
      <c r="T81" s="101">
        <v>7946490.574</v>
      </c>
      <c r="U81" s="69">
        <v>0.36365698335271412</v>
      </c>
      <c r="V81" s="63">
        <v>1900000</v>
      </c>
      <c r="W81" s="95">
        <v>0.45060709824127382</v>
      </c>
    </row>
    <row r="82" spans="1:23" x14ac:dyDescent="0.2">
      <c r="A82" s="33">
        <v>77</v>
      </c>
      <c r="B82" s="34" t="s">
        <v>51</v>
      </c>
      <c r="C82" s="35" t="s">
        <v>577</v>
      </c>
      <c r="D82" s="35" t="s">
        <v>56</v>
      </c>
      <c r="E82" s="36" t="s">
        <v>9</v>
      </c>
      <c r="F82" s="37">
        <v>44937</v>
      </c>
      <c r="G82" s="38">
        <v>25648644</v>
      </c>
      <c r="H82" s="76">
        <v>14</v>
      </c>
      <c r="I82" s="64">
        <v>18076398.789999999</v>
      </c>
      <c r="J82" s="76">
        <v>1</v>
      </c>
      <c r="K82" s="64">
        <v>1421000</v>
      </c>
      <c r="L82" s="76">
        <v>13</v>
      </c>
      <c r="M82" s="64">
        <v>16655398.789999999</v>
      </c>
      <c r="N82" s="76"/>
      <c r="O82" s="64"/>
      <c r="P82" s="76"/>
      <c r="Q82" s="64"/>
      <c r="R82" s="70">
        <v>0.70477015432082879</v>
      </c>
      <c r="S82" s="70">
        <v>0.64936761530161202</v>
      </c>
      <c r="T82" s="102">
        <v>8430589.8770000003</v>
      </c>
      <c r="U82" s="70">
        <v>0.32869534455700661</v>
      </c>
      <c r="V82" s="64">
        <v>1815566.7169999999</v>
      </c>
      <c r="W82" s="96">
        <v>0.39948141484594663</v>
      </c>
    </row>
    <row r="83" spans="1:23" x14ac:dyDescent="0.2">
      <c r="A83" s="27">
        <v>78</v>
      </c>
      <c r="B83" s="28" t="s">
        <v>52</v>
      </c>
      <c r="C83" s="29" t="s">
        <v>459</v>
      </c>
      <c r="D83" s="29" t="s">
        <v>55</v>
      </c>
      <c r="E83" s="30" t="s">
        <v>9</v>
      </c>
      <c r="F83" s="31">
        <v>44945</v>
      </c>
      <c r="G83" s="32">
        <v>62059855</v>
      </c>
      <c r="H83" s="75">
        <v>21</v>
      </c>
      <c r="I83" s="63">
        <v>53299698.070000008</v>
      </c>
      <c r="J83" s="75">
        <v>5</v>
      </c>
      <c r="K83" s="63">
        <v>14055905.5</v>
      </c>
      <c r="L83" s="75">
        <v>16</v>
      </c>
      <c r="M83" s="63">
        <v>39243792.57</v>
      </c>
      <c r="N83" s="75"/>
      <c r="O83" s="63"/>
      <c r="P83" s="75"/>
      <c r="Q83" s="63"/>
      <c r="R83" s="69">
        <v>0.85884341930866592</v>
      </c>
      <c r="S83" s="69">
        <v>0.63235391977631916</v>
      </c>
      <c r="T83" s="101">
        <v>20846753.5735</v>
      </c>
      <c r="U83" s="69">
        <v>0.33591366872352513</v>
      </c>
      <c r="V83" s="63">
        <v>2477358.1584999999</v>
      </c>
      <c r="W83" s="95">
        <v>0.37583252058839012</v>
      </c>
    </row>
    <row r="84" spans="1:23" x14ac:dyDescent="0.2">
      <c r="A84" s="33">
        <v>79</v>
      </c>
      <c r="B84" s="34" t="s">
        <v>283</v>
      </c>
      <c r="C84" s="35" t="s">
        <v>460</v>
      </c>
      <c r="D84" s="35" t="s">
        <v>284</v>
      </c>
      <c r="E84" s="36" t="s">
        <v>9</v>
      </c>
      <c r="F84" s="37">
        <v>45183</v>
      </c>
      <c r="G84" s="38">
        <v>41094415</v>
      </c>
      <c r="H84" s="76">
        <v>36</v>
      </c>
      <c r="I84" s="64">
        <v>42298088</v>
      </c>
      <c r="J84" s="76">
        <v>2</v>
      </c>
      <c r="K84" s="64">
        <v>5084000.76</v>
      </c>
      <c r="L84" s="76">
        <v>32</v>
      </c>
      <c r="M84" s="64">
        <v>32931045.140000001</v>
      </c>
      <c r="N84" s="76">
        <v>2</v>
      </c>
      <c r="O84" s="64">
        <v>4283042.0999999996</v>
      </c>
      <c r="P84" s="76"/>
      <c r="Q84" s="64"/>
      <c r="R84" s="70">
        <v>0.92506599497766295</v>
      </c>
      <c r="S84" s="70">
        <v>0.80135086823842117</v>
      </c>
      <c r="T84" s="102">
        <v>16817425.008000001</v>
      </c>
      <c r="U84" s="70">
        <v>0.4092387008794261</v>
      </c>
      <c r="V84" s="64">
        <v>0</v>
      </c>
      <c r="W84" s="96">
        <v>0.4092387008794261</v>
      </c>
    </row>
    <row r="85" spans="1:23" x14ac:dyDescent="0.2">
      <c r="A85" s="27">
        <v>80</v>
      </c>
      <c r="B85" s="28" t="s">
        <v>223</v>
      </c>
      <c r="C85" s="29" t="s">
        <v>461</v>
      </c>
      <c r="D85" s="29" t="s">
        <v>224</v>
      </c>
      <c r="E85" s="30" t="s">
        <v>9</v>
      </c>
      <c r="F85" s="31">
        <v>45107</v>
      </c>
      <c r="G85" s="32">
        <v>20143258</v>
      </c>
      <c r="H85" s="75">
        <v>5</v>
      </c>
      <c r="I85" s="63">
        <v>20096605.23</v>
      </c>
      <c r="J85" s="75"/>
      <c r="K85" s="63"/>
      <c r="L85" s="75">
        <v>5</v>
      </c>
      <c r="M85" s="63">
        <v>20096605.23</v>
      </c>
      <c r="N85" s="75"/>
      <c r="O85" s="63"/>
      <c r="P85" s="75"/>
      <c r="Q85" s="63"/>
      <c r="R85" s="69">
        <v>0.99768395112647623</v>
      </c>
      <c r="S85" s="69">
        <v>0.99768395112647623</v>
      </c>
      <c r="T85" s="101">
        <v>6587006.6780000003</v>
      </c>
      <c r="U85" s="69">
        <v>0.32700800823779352</v>
      </c>
      <c r="V85" s="63">
        <v>0</v>
      </c>
      <c r="W85" s="95">
        <v>0.32700800823779352</v>
      </c>
    </row>
    <row r="86" spans="1:23" x14ac:dyDescent="0.2">
      <c r="A86" s="33">
        <v>81</v>
      </c>
      <c r="B86" s="34" t="s">
        <v>248</v>
      </c>
      <c r="C86" s="35" t="s">
        <v>462</v>
      </c>
      <c r="D86" s="35" t="s">
        <v>247</v>
      </c>
      <c r="E86" s="36" t="s">
        <v>9</v>
      </c>
      <c r="F86" s="37">
        <v>45125</v>
      </c>
      <c r="G86" s="38">
        <v>33300539</v>
      </c>
      <c r="H86" s="76">
        <v>15</v>
      </c>
      <c r="I86" s="64">
        <v>25348919.73</v>
      </c>
      <c r="J86" s="76">
        <v>1</v>
      </c>
      <c r="K86" s="64">
        <v>3610000</v>
      </c>
      <c r="L86" s="76">
        <v>14</v>
      </c>
      <c r="M86" s="64">
        <v>21738919.729999997</v>
      </c>
      <c r="N86" s="76"/>
      <c r="O86" s="64"/>
      <c r="P86" s="76"/>
      <c r="Q86" s="64"/>
      <c r="R86" s="70">
        <v>0.76121649952873127</v>
      </c>
      <c r="S86" s="70">
        <v>0.65280984581060375</v>
      </c>
      <c r="T86" s="102">
        <v>13668797.5525</v>
      </c>
      <c r="U86" s="70">
        <v>0.41046775706843658</v>
      </c>
      <c r="V86" s="64">
        <v>0</v>
      </c>
      <c r="W86" s="96">
        <v>0.41046775706843658</v>
      </c>
    </row>
    <row r="87" spans="1:23" x14ac:dyDescent="0.2">
      <c r="A87" s="27">
        <v>82</v>
      </c>
      <c r="B87" s="28" t="s">
        <v>275</v>
      </c>
      <c r="C87" s="29" t="s">
        <v>463</v>
      </c>
      <c r="D87" s="29" t="s">
        <v>276</v>
      </c>
      <c r="E87" s="30" t="s">
        <v>9</v>
      </c>
      <c r="F87" s="31">
        <v>45196</v>
      </c>
      <c r="G87" s="32">
        <v>33053389</v>
      </c>
      <c r="H87" s="75">
        <v>13</v>
      </c>
      <c r="I87" s="63">
        <v>31347296.09</v>
      </c>
      <c r="J87" s="75"/>
      <c r="K87" s="63"/>
      <c r="L87" s="75">
        <v>13</v>
      </c>
      <c r="M87" s="63">
        <v>31347296.090000004</v>
      </c>
      <c r="N87" s="75"/>
      <c r="O87" s="63"/>
      <c r="P87" s="75"/>
      <c r="Q87" s="63"/>
      <c r="R87" s="69">
        <v>0.94838372216537326</v>
      </c>
      <c r="S87" s="69">
        <v>0.94838372216537326</v>
      </c>
      <c r="T87" s="101">
        <v>13088877.2535</v>
      </c>
      <c r="U87" s="69">
        <v>0.395991989006029</v>
      </c>
      <c r="V87" s="63">
        <v>1983793.1444999999</v>
      </c>
      <c r="W87" s="95">
        <v>0.45600983300078551</v>
      </c>
    </row>
    <row r="88" spans="1:23" x14ac:dyDescent="0.2">
      <c r="A88" s="33">
        <v>83</v>
      </c>
      <c r="B88" s="34" t="s">
        <v>121</v>
      </c>
      <c r="C88" s="35" t="s">
        <v>464</v>
      </c>
      <c r="D88" s="35" t="s">
        <v>122</v>
      </c>
      <c r="E88" s="36" t="s">
        <v>9</v>
      </c>
      <c r="F88" s="37">
        <v>45028</v>
      </c>
      <c r="G88" s="38">
        <v>31699383</v>
      </c>
      <c r="H88" s="76">
        <v>21</v>
      </c>
      <c r="I88" s="64">
        <v>33138825.920000002</v>
      </c>
      <c r="J88" s="76"/>
      <c r="K88" s="64"/>
      <c r="L88" s="76">
        <v>19</v>
      </c>
      <c r="M88" s="64">
        <v>30138826.619999997</v>
      </c>
      <c r="N88" s="76">
        <v>2</v>
      </c>
      <c r="O88" s="64">
        <v>2999999.3</v>
      </c>
      <c r="P88" s="76"/>
      <c r="Q88" s="64"/>
      <c r="R88" s="70">
        <v>0.95077013391711751</v>
      </c>
      <c r="S88" s="70">
        <v>0.95077013391711751</v>
      </c>
      <c r="T88" s="102">
        <v>21505905.515999999</v>
      </c>
      <c r="U88" s="70">
        <v>0.6784329371962855</v>
      </c>
      <c r="V88" s="64">
        <v>3169112.2675000001</v>
      </c>
      <c r="W88" s="96">
        <v>0.77840687888152271</v>
      </c>
    </row>
    <row r="89" spans="1:23" x14ac:dyDescent="0.2">
      <c r="A89" s="27">
        <v>84</v>
      </c>
      <c r="B89" s="28" t="s">
        <v>149</v>
      </c>
      <c r="C89" s="29" t="s">
        <v>465</v>
      </c>
      <c r="D89" s="29" t="s">
        <v>150</v>
      </c>
      <c r="E89" s="30" t="s">
        <v>9</v>
      </c>
      <c r="F89" s="31">
        <v>45068</v>
      </c>
      <c r="G89" s="32">
        <v>28108652</v>
      </c>
      <c r="H89" s="75">
        <v>11</v>
      </c>
      <c r="I89" s="63">
        <v>29588208.219999999</v>
      </c>
      <c r="J89" s="75"/>
      <c r="K89" s="63"/>
      <c r="L89" s="75">
        <v>8</v>
      </c>
      <c r="M89" s="63">
        <v>21038959.670000002</v>
      </c>
      <c r="N89" s="75">
        <v>3</v>
      </c>
      <c r="O89" s="63">
        <v>8549248.5500000007</v>
      </c>
      <c r="P89" s="75"/>
      <c r="Q89" s="63"/>
      <c r="R89" s="69">
        <v>0.74848696657527358</v>
      </c>
      <c r="S89" s="69">
        <v>0.7484869665752738</v>
      </c>
      <c r="T89" s="101">
        <v>12927308.682499999</v>
      </c>
      <c r="U89" s="69">
        <v>0.45990496742782261</v>
      </c>
      <c r="V89" s="63">
        <v>2374858.5830000001</v>
      </c>
      <c r="W89" s="95">
        <v>0.5443934937008007</v>
      </c>
    </row>
    <row r="90" spans="1:23" x14ac:dyDescent="0.2">
      <c r="A90" s="33">
        <v>85</v>
      </c>
      <c r="B90" s="34" t="s">
        <v>33</v>
      </c>
      <c r="C90" s="35" t="s">
        <v>466</v>
      </c>
      <c r="D90" s="35" t="s">
        <v>34</v>
      </c>
      <c r="E90" s="36" t="s">
        <v>9</v>
      </c>
      <c r="F90" s="37">
        <v>44938</v>
      </c>
      <c r="G90" s="38">
        <v>19007215</v>
      </c>
      <c r="H90" s="76">
        <v>5</v>
      </c>
      <c r="I90" s="64">
        <v>24264690.609999999</v>
      </c>
      <c r="J90" s="76"/>
      <c r="K90" s="64"/>
      <c r="L90" s="76">
        <v>4</v>
      </c>
      <c r="M90" s="64">
        <v>18564690.609999999</v>
      </c>
      <c r="N90" s="76">
        <v>1</v>
      </c>
      <c r="O90" s="64">
        <v>5700000</v>
      </c>
      <c r="P90" s="76"/>
      <c r="Q90" s="64"/>
      <c r="R90" s="70">
        <v>0.9767180836329783</v>
      </c>
      <c r="S90" s="70">
        <v>0.9767180836329783</v>
      </c>
      <c r="T90" s="102">
        <v>4473302.1734999996</v>
      </c>
      <c r="U90" s="70">
        <v>0.23534758635076211</v>
      </c>
      <c r="V90" s="64">
        <v>0</v>
      </c>
      <c r="W90" s="96">
        <v>0.23534758635076211</v>
      </c>
    </row>
    <row r="91" spans="1:23" ht="25.5" x14ac:dyDescent="0.2">
      <c r="A91" s="27">
        <v>86</v>
      </c>
      <c r="B91" s="28" t="s">
        <v>225</v>
      </c>
      <c r="C91" s="29" t="s">
        <v>467</v>
      </c>
      <c r="D91" s="29" t="s">
        <v>226</v>
      </c>
      <c r="E91" s="30" t="s">
        <v>9</v>
      </c>
      <c r="F91" s="31">
        <v>45121</v>
      </c>
      <c r="G91" s="32">
        <v>42095107</v>
      </c>
      <c r="H91" s="75">
        <v>12</v>
      </c>
      <c r="I91" s="63">
        <v>33735888.559999987</v>
      </c>
      <c r="J91" s="75">
        <v>1</v>
      </c>
      <c r="K91" s="63">
        <v>2240000.2000000002</v>
      </c>
      <c r="L91" s="75">
        <v>9</v>
      </c>
      <c r="M91" s="63">
        <v>28563888.359999999</v>
      </c>
      <c r="N91" s="75">
        <v>2</v>
      </c>
      <c r="O91" s="63">
        <v>2932000</v>
      </c>
      <c r="P91" s="75"/>
      <c r="Q91" s="63"/>
      <c r="R91" s="69">
        <v>0.73176886235257688</v>
      </c>
      <c r="S91" s="69">
        <v>0.67855602219991984</v>
      </c>
      <c r="T91" s="101">
        <v>6616503.9309999999</v>
      </c>
      <c r="U91" s="69">
        <v>0.15717988152399759</v>
      </c>
      <c r="V91" s="63">
        <v>1270879.0205000001</v>
      </c>
      <c r="W91" s="95">
        <v>0.1873705405119887</v>
      </c>
    </row>
    <row r="92" spans="1:23" x14ac:dyDescent="0.2">
      <c r="A92" s="33">
        <v>87</v>
      </c>
      <c r="B92" s="34" t="s">
        <v>214</v>
      </c>
      <c r="C92" s="35" t="s">
        <v>468</v>
      </c>
      <c r="D92" s="35" t="s">
        <v>211</v>
      </c>
      <c r="E92" s="36" t="s">
        <v>9</v>
      </c>
      <c r="F92" s="37">
        <v>45093</v>
      </c>
      <c r="G92" s="38">
        <v>30559367</v>
      </c>
      <c r="H92" s="76">
        <v>18</v>
      </c>
      <c r="I92" s="64">
        <v>28559366</v>
      </c>
      <c r="J92" s="76"/>
      <c r="K92" s="64"/>
      <c r="L92" s="76">
        <v>18</v>
      </c>
      <c r="M92" s="64">
        <v>28559366</v>
      </c>
      <c r="N92" s="76"/>
      <c r="O92" s="64"/>
      <c r="P92" s="76"/>
      <c r="Q92" s="64"/>
      <c r="R92" s="70">
        <v>0.93455358548493495</v>
      </c>
      <c r="S92" s="70">
        <v>0.93455358548493495</v>
      </c>
      <c r="T92" s="102">
        <v>17249796.664999999</v>
      </c>
      <c r="U92" s="70">
        <v>0.56446838918489373</v>
      </c>
      <c r="V92" s="64">
        <v>0</v>
      </c>
      <c r="W92" s="96">
        <v>0.56446838918489373</v>
      </c>
    </row>
    <row r="93" spans="1:23" x14ac:dyDescent="0.2">
      <c r="A93" s="27">
        <v>88</v>
      </c>
      <c r="B93" s="28" t="s">
        <v>249</v>
      </c>
      <c r="C93" s="29" t="s">
        <v>469</v>
      </c>
      <c r="D93" s="29" t="s">
        <v>250</v>
      </c>
      <c r="E93" s="30" t="s">
        <v>9</v>
      </c>
      <c r="F93" s="31">
        <v>45127</v>
      </c>
      <c r="G93" s="32">
        <v>56893529</v>
      </c>
      <c r="H93" s="75">
        <v>50</v>
      </c>
      <c r="I93" s="63">
        <v>51727900.719999999</v>
      </c>
      <c r="J93" s="75"/>
      <c r="K93" s="63"/>
      <c r="L93" s="75">
        <v>44</v>
      </c>
      <c r="M93" s="63">
        <v>45152662.25</v>
      </c>
      <c r="N93" s="75">
        <v>6</v>
      </c>
      <c r="O93" s="63">
        <v>6575238.4699999997</v>
      </c>
      <c r="P93" s="75"/>
      <c r="Q93" s="63"/>
      <c r="R93" s="69">
        <v>0.79363440875674984</v>
      </c>
      <c r="S93" s="69">
        <v>0.79363440875674984</v>
      </c>
      <c r="T93" s="101">
        <v>24449152.509500001</v>
      </c>
      <c r="U93" s="69">
        <v>0.42973520783883878</v>
      </c>
      <c r="V93" s="63">
        <v>2750403.824</v>
      </c>
      <c r="W93" s="95">
        <v>0.4780782069873008</v>
      </c>
    </row>
    <row r="94" spans="1:23" ht="13.5" thickBot="1" x14ac:dyDescent="0.25">
      <c r="A94" s="45">
        <v>89</v>
      </c>
      <c r="B94" s="46" t="s">
        <v>125</v>
      </c>
      <c r="C94" s="47" t="s">
        <v>470</v>
      </c>
      <c r="D94" s="47" t="s">
        <v>126</v>
      </c>
      <c r="E94" s="48" t="s">
        <v>9</v>
      </c>
      <c r="F94" s="49">
        <v>45012</v>
      </c>
      <c r="G94" s="50">
        <v>17587602</v>
      </c>
      <c r="H94" s="78">
        <v>6</v>
      </c>
      <c r="I94" s="66">
        <v>11255951</v>
      </c>
      <c r="J94" s="78"/>
      <c r="K94" s="66"/>
      <c r="L94" s="78">
        <v>6</v>
      </c>
      <c r="M94" s="66">
        <v>11255951</v>
      </c>
      <c r="N94" s="78"/>
      <c r="O94" s="66"/>
      <c r="P94" s="78"/>
      <c r="Q94" s="66"/>
      <c r="R94" s="72">
        <v>0.63999350224095364</v>
      </c>
      <c r="S94" s="72">
        <v>0.63999350224095364</v>
      </c>
      <c r="T94" s="104">
        <v>6016998.1660000002</v>
      </c>
      <c r="U94" s="72">
        <v>0.34211589311607121</v>
      </c>
      <c r="V94" s="66">
        <v>0</v>
      </c>
      <c r="W94" s="98">
        <v>0.34211589311607121</v>
      </c>
    </row>
    <row r="95" spans="1:23" x14ac:dyDescent="0.2">
      <c r="A95" s="51">
        <v>90</v>
      </c>
      <c r="B95" s="52" t="s">
        <v>566</v>
      </c>
      <c r="C95" s="53" t="s">
        <v>471</v>
      </c>
      <c r="D95" s="53" t="s">
        <v>564</v>
      </c>
      <c r="E95" s="54" t="s">
        <v>10</v>
      </c>
      <c r="F95" s="55">
        <v>45020</v>
      </c>
      <c r="G95" s="56">
        <v>26821334</v>
      </c>
      <c r="H95" s="79">
        <v>8</v>
      </c>
      <c r="I95" s="67">
        <v>24822816.809999999</v>
      </c>
      <c r="J95" s="79"/>
      <c r="K95" s="67"/>
      <c r="L95" s="79">
        <v>8</v>
      </c>
      <c r="M95" s="67">
        <v>24822816.810000002</v>
      </c>
      <c r="N95" s="79"/>
      <c r="O95" s="67"/>
      <c r="P95" s="79"/>
      <c r="Q95" s="67"/>
      <c r="R95" s="73">
        <v>0.92548777812468253</v>
      </c>
      <c r="S95" s="73">
        <v>0.92548777812468253</v>
      </c>
      <c r="T95" s="105">
        <v>11245383.728499999</v>
      </c>
      <c r="U95" s="73">
        <v>0.41927011268343323</v>
      </c>
      <c r="V95" s="67">
        <v>0</v>
      </c>
      <c r="W95" s="99">
        <v>0.41927011268343323</v>
      </c>
    </row>
    <row r="96" spans="1:23" x14ac:dyDescent="0.2">
      <c r="A96" s="33">
        <v>91</v>
      </c>
      <c r="B96" s="34" t="s">
        <v>567</v>
      </c>
      <c r="C96" s="35" t="s">
        <v>472</v>
      </c>
      <c r="D96" s="35" t="s">
        <v>71</v>
      </c>
      <c r="E96" s="36" t="s">
        <v>10</v>
      </c>
      <c r="F96" s="37">
        <v>44945</v>
      </c>
      <c r="G96" s="38">
        <v>26047081</v>
      </c>
      <c r="H96" s="76">
        <v>10</v>
      </c>
      <c r="I96" s="64">
        <v>21312930</v>
      </c>
      <c r="J96" s="76">
        <v>1</v>
      </c>
      <c r="K96" s="64">
        <v>632700</v>
      </c>
      <c r="L96" s="76">
        <v>8</v>
      </c>
      <c r="M96" s="64">
        <v>20068429.140000001</v>
      </c>
      <c r="N96" s="76">
        <v>1</v>
      </c>
      <c r="O96" s="64">
        <v>611800.86</v>
      </c>
      <c r="P96" s="76"/>
      <c r="Q96" s="64"/>
      <c r="R96" s="70">
        <v>0.79475812049726424</v>
      </c>
      <c r="S96" s="70">
        <v>0.77046749077180665</v>
      </c>
      <c r="T96" s="102">
        <v>1669906.2</v>
      </c>
      <c r="U96" s="70">
        <v>6.4111068722057574E-2</v>
      </c>
      <c r="V96" s="64">
        <v>5164049.1209999993</v>
      </c>
      <c r="W96" s="96">
        <v>0.26236933501300969</v>
      </c>
    </row>
    <row r="97" spans="1:23" x14ac:dyDescent="0.2">
      <c r="A97" s="27">
        <v>92</v>
      </c>
      <c r="B97" s="28" t="s">
        <v>64</v>
      </c>
      <c r="C97" s="29" t="s">
        <v>473</v>
      </c>
      <c r="D97" s="29" t="s">
        <v>65</v>
      </c>
      <c r="E97" s="30" t="s">
        <v>10</v>
      </c>
      <c r="F97" s="31">
        <v>44935</v>
      </c>
      <c r="G97" s="32">
        <v>22573424</v>
      </c>
      <c r="H97" s="75">
        <v>1</v>
      </c>
      <c r="I97" s="63">
        <v>22573424</v>
      </c>
      <c r="J97" s="75"/>
      <c r="K97" s="63"/>
      <c r="L97" s="75">
        <v>1</v>
      </c>
      <c r="M97" s="63">
        <v>22573424</v>
      </c>
      <c r="N97" s="75"/>
      <c r="O97" s="63"/>
      <c r="P97" s="75"/>
      <c r="Q97" s="63"/>
      <c r="R97" s="69">
        <v>1</v>
      </c>
      <c r="S97" s="69">
        <v>1</v>
      </c>
      <c r="T97" s="101">
        <v>14804591.3325</v>
      </c>
      <c r="U97" s="69">
        <v>0.65584163627547154</v>
      </c>
      <c r="V97" s="63">
        <v>0</v>
      </c>
      <c r="W97" s="95">
        <v>0.65584163627547154</v>
      </c>
    </row>
    <row r="98" spans="1:23" x14ac:dyDescent="0.2">
      <c r="A98" s="33">
        <v>93</v>
      </c>
      <c r="B98" s="34" t="s">
        <v>568</v>
      </c>
      <c r="C98" s="35" t="s">
        <v>474</v>
      </c>
      <c r="D98" s="35" t="s">
        <v>186</v>
      </c>
      <c r="E98" s="36" t="s">
        <v>10</v>
      </c>
      <c r="F98" s="37">
        <v>45069</v>
      </c>
      <c r="G98" s="38">
        <v>62249184</v>
      </c>
      <c r="H98" s="76">
        <v>21</v>
      </c>
      <c r="I98" s="64">
        <v>46941231.890000001</v>
      </c>
      <c r="J98" s="76"/>
      <c r="K98" s="64"/>
      <c r="L98" s="76">
        <v>20</v>
      </c>
      <c r="M98" s="64">
        <v>46317773.260000005</v>
      </c>
      <c r="N98" s="76">
        <v>1</v>
      </c>
      <c r="O98" s="64">
        <v>623458.63</v>
      </c>
      <c r="P98" s="76"/>
      <c r="Q98" s="64"/>
      <c r="R98" s="70">
        <v>0.74407036821558969</v>
      </c>
      <c r="S98" s="70">
        <v>0.74407036821558992</v>
      </c>
      <c r="T98" s="102">
        <v>30148754.772999998</v>
      </c>
      <c r="U98" s="70">
        <v>0.48432369447605927</v>
      </c>
      <c r="V98" s="64">
        <v>2804057.6864999998</v>
      </c>
      <c r="W98" s="96">
        <v>0.52936938835214287</v>
      </c>
    </row>
    <row r="99" spans="1:23" ht="25.5" x14ac:dyDescent="0.2">
      <c r="A99" s="27">
        <v>94</v>
      </c>
      <c r="B99" s="28" t="s">
        <v>295</v>
      </c>
      <c r="C99" s="29" t="s">
        <v>475</v>
      </c>
      <c r="D99" s="29" t="s">
        <v>296</v>
      </c>
      <c r="E99" s="30" t="s">
        <v>10</v>
      </c>
      <c r="F99" s="31">
        <v>45236</v>
      </c>
      <c r="G99" s="32">
        <v>38636146</v>
      </c>
      <c r="H99" s="75">
        <v>6</v>
      </c>
      <c r="I99" s="63">
        <v>38671485.899999999</v>
      </c>
      <c r="J99" s="75">
        <v>1</v>
      </c>
      <c r="K99" s="63">
        <v>1804121.44</v>
      </c>
      <c r="L99" s="75">
        <v>5</v>
      </c>
      <c r="M99" s="63">
        <v>36867364.460000001</v>
      </c>
      <c r="N99" s="75"/>
      <c r="O99" s="63"/>
      <c r="P99" s="75"/>
      <c r="Q99" s="63"/>
      <c r="R99" s="69">
        <v>1.000914684917072</v>
      </c>
      <c r="S99" s="69">
        <v>0.9542195140270977</v>
      </c>
      <c r="T99" s="101">
        <v>8492733.1354999989</v>
      </c>
      <c r="U99" s="69">
        <v>0.21981315464280521</v>
      </c>
      <c r="V99" s="63">
        <v>2776771.5395</v>
      </c>
      <c r="W99" s="95">
        <v>0.29168294050343418</v>
      </c>
    </row>
    <row r="100" spans="1:23" x14ac:dyDescent="0.2">
      <c r="A100" s="33">
        <v>95</v>
      </c>
      <c r="B100" s="34" t="s">
        <v>43</v>
      </c>
      <c r="C100" s="35" t="s">
        <v>476</v>
      </c>
      <c r="D100" s="35" t="s">
        <v>44</v>
      </c>
      <c r="E100" s="36" t="s">
        <v>10</v>
      </c>
      <c r="F100" s="37">
        <v>44935</v>
      </c>
      <c r="G100" s="38">
        <v>88649954</v>
      </c>
      <c r="H100" s="76">
        <v>28</v>
      </c>
      <c r="I100" s="64">
        <v>84230059.770000011</v>
      </c>
      <c r="J100" s="76"/>
      <c r="K100" s="64"/>
      <c r="L100" s="76">
        <v>27</v>
      </c>
      <c r="M100" s="64">
        <v>76605598.219999999</v>
      </c>
      <c r="N100" s="76">
        <v>1</v>
      </c>
      <c r="O100" s="64">
        <v>7624461.5499999998</v>
      </c>
      <c r="P100" s="76"/>
      <c r="Q100" s="64"/>
      <c r="R100" s="70">
        <v>0.864135792106559</v>
      </c>
      <c r="S100" s="70">
        <v>0.86413579210655878</v>
      </c>
      <c r="T100" s="102">
        <v>43018518.392999999</v>
      </c>
      <c r="U100" s="70">
        <v>0.48526272662250902</v>
      </c>
      <c r="V100" s="64">
        <v>2458157.8509999998</v>
      </c>
      <c r="W100" s="96">
        <v>0.5129915379764326</v>
      </c>
    </row>
    <row r="101" spans="1:23" x14ac:dyDescent="0.2">
      <c r="A101" s="27">
        <v>96</v>
      </c>
      <c r="B101" s="28" t="s">
        <v>569</v>
      </c>
      <c r="C101" s="29" t="s">
        <v>477</v>
      </c>
      <c r="D101" s="29" t="s">
        <v>48</v>
      </c>
      <c r="E101" s="30" t="s">
        <v>10</v>
      </c>
      <c r="F101" s="31">
        <v>44938</v>
      </c>
      <c r="G101" s="32">
        <v>26594892.800000001</v>
      </c>
      <c r="H101" s="75">
        <v>14</v>
      </c>
      <c r="I101" s="63">
        <v>29284828.129999999</v>
      </c>
      <c r="J101" s="75">
        <v>1</v>
      </c>
      <c r="K101" s="63">
        <v>2528363.9900000002</v>
      </c>
      <c r="L101" s="75">
        <v>11</v>
      </c>
      <c r="M101" s="63">
        <v>23441067.050000001</v>
      </c>
      <c r="N101" s="75">
        <v>2</v>
      </c>
      <c r="O101" s="63">
        <v>3315397.09</v>
      </c>
      <c r="P101" s="75"/>
      <c r="Q101" s="63"/>
      <c r="R101" s="69">
        <v>0.97648188452182816</v>
      </c>
      <c r="S101" s="69">
        <v>0.88141235335229473</v>
      </c>
      <c r="T101" s="101">
        <v>6521593.4589999998</v>
      </c>
      <c r="U101" s="69">
        <v>0.24521976862414721</v>
      </c>
      <c r="V101" s="63">
        <v>8715270.7589999996</v>
      </c>
      <c r="W101" s="95">
        <v>0.57292444577930379</v>
      </c>
    </row>
    <row r="102" spans="1:23" x14ac:dyDescent="0.2">
      <c r="A102" s="33">
        <v>97</v>
      </c>
      <c r="B102" s="34" t="s">
        <v>239</v>
      </c>
      <c r="C102" s="35" t="s">
        <v>478</v>
      </c>
      <c r="D102" s="35" t="s">
        <v>240</v>
      </c>
      <c r="E102" s="36" t="s">
        <v>10</v>
      </c>
      <c r="F102" s="37">
        <v>45125</v>
      </c>
      <c r="G102" s="38">
        <v>32803286</v>
      </c>
      <c r="H102" s="76">
        <v>6</v>
      </c>
      <c r="I102" s="64">
        <v>22108055.32</v>
      </c>
      <c r="J102" s="76"/>
      <c r="K102" s="64"/>
      <c r="L102" s="76">
        <v>5</v>
      </c>
      <c r="M102" s="64">
        <v>20120486.329999998</v>
      </c>
      <c r="N102" s="76">
        <v>1</v>
      </c>
      <c r="O102" s="64">
        <v>1987568.99</v>
      </c>
      <c r="P102" s="76"/>
      <c r="Q102" s="64"/>
      <c r="R102" s="70">
        <v>0.61336801227779447</v>
      </c>
      <c r="S102" s="70">
        <v>0.61336801227779436</v>
      </c>
      <c r="T102" s="102">
        <v>898431.12149999989</v>
      </c>
      <c r="U102" s="70">
        <v>2.7388448873689051E-2</v>
      </c>
      <c r="V102" s="64">
        <v>0</v>
      </c>
      <c r="W102" s="96">
        <v>2.7388448873689051E-2</v>
      </c>
    </row>
    <row r="103" spans="1:23" ht="25.5" x14ac:dyDescent="0.2">
      <c r="A103" s="27">
        <v>98</v>
      </c>
      <c r="B103" s="28" t="s">
        <v>570</v>
      </c>
      <c r="C103" s="29" t="s">
        <v>479</v>
      </c>
      <c r="D103" s="29" t="s">
        <v>68</v>
      </c>
      <c r="E103" s="30" t="s">
        <v>10</v>
      </c>
      <c r="F103" s="31">
        <v>44937</v>
      </c>
      <c r="G103" s="32">
        <v>28702095</v>
      </c>
      <c r="H103" s="75">
        <v>10</v>
      </c>
      <c r="I103" s="63">
        <v>28702091.809999999</v>
      </c>
      <c r="J103" s="75"/>
      <c r="K103" s="63"/>
      <c r="L103" s="75">
        <v>10</v>
      </c>
      <c r="M103" s="63">
        <v>28702091.809999999</v>
      </c>
      <c r="N103" s="75"/>
      <c r="O103" s="63"/>
      <c r="P103" s="75"/>
      <c r="Q103" s="63"/>
      <c r="R103" s="69">
        <v>0.99999988885828728</v>
      </c>
      <c r="S103" s="69">
        <v>0.99999988885828728</v>
      </c>
      <c r="T103" s="101">
        <v>27822334.486000001</v>
      </c>
      <c r="U103" s="69">
        <v>0.96934856100225442</v>
      </c>
      <c r="V103" s="63">
        <v>0</v>
      </c>
      <c r="W103" s="95">
        <v>0.96934856100225442</v>
      </c>
    </row>
    <row r="104" spans="1:23" x14ac:dyDescent="0.2">
      <c r="A104" s="33">
        <v>99</v>
      </c>
      <c r="B104" s="34" t="s">
        <v>84</v>
      </c>
      <c r="C104" s="35" t="s">
        <v>480</v>
      </c>
      <c r="D104" s="35" t="s">
        <v>85</v>
      </c>
      <c r="E104" s="36" t="s">
        <v>10</v>
      </c>
      <c r="F104" s="37">
        <v>44959</v>
      </c>
      <c r="G104" s="38">
        <v>75881001</v>
      </c>
      <c r="H104" s="76">
        <v>31</v>
      </c>
      <c r="I104" s="64">
        <v>75768867.730000004</v>
      </c>
      <c r="J104" s="76"/>
      <c r="K104" s="64"/>
      <c r="L104" s="76">
        <v>29</v>
      </c>
      <c r="M104" s="64">
        <v>70068869.629999995</v>
      </c>
      <c r="N104" s="76">
        <v>2</v>
      </c>
      <c r="O104" s="64">
        <v>5699998.0999999996</v>
      </c>
      <c r="P104" s="76"/>
      <c r="Q104" s="64"/>
      <c r="R104" s="70">
        <v>0.92340465606140343</v>
      </c>
      <c r="S104" s="70">
        <v>0.92340465606140321</v>
      </c>
      <c r="T104" s="102">
        <v>30942564.057</v>
      </c>
      <c r="U104" s="70">
        <v>0.40777748908452072</v>
      </c>
      <c r="V104" s="64">
        <v>4750000</v>
      </c>
      <c r="W104" s="96">
        <v>0.47037550357302221</v>
      </c>
    </row>
    <row r="105" spans="1:23" x14ac:dyDescent="0.2">
      <c r="A105" s="27">
        <v>100</v>
      </c>
      <c r="B105" s="28" t="s">
        <v>114</v>
      </c>
      <c r="C105" s="29" t="s">
        <v>481</v>
      </c>
      <c r="D105" s="29" t="s">
        <v>565</v>
      </c>
      <c r="E105" s="30" t="s">
        <v>10</v>
      </c>
      <c r="F105" s="31">
        <v>45005</v>
      </c>
      <c r="G105" s="32">
        <v>23905626</v>
      </c>
      <c r="H105" s="75">
        <v>9</v>
      </c>
      <c r="I105" s="63">
        <v>23289535.739999998</v>
      </c>
      <c r="J105" s="75"/>
      <c r="K105" s="63"/>
      <c r="L105" s="75">
        <v>9</v>
      </c>
      <c r="M105" s="63">
        <v>23289535.739999998</v>
      </c>
      <c r="N105" s="75"/>
      <c r="O105" s="63"/>
      <c r="P105" s="75"/>
      <c r="Q105" s="63"/>
      <c r="R105" s="69">
        <v>0.97422823146317095</v>
      </c>
      <c r="S105" s="69">
        <v>0.97422823146317095</v>
      </c>
      <c r="T105" s="101">
        <v>21416546.806000002</v>
      </c>
      <c r="U105" s="69">
        <v>0.89587893686615849</v>
      </c>
      <c r="V105" s="63">
        <v>0</v>
      </c>
      <c r="W105" s="95">
        <v>0.89587893686615849</v>
      </c>
    </row>
    <row r="106" spans="1:23" ht="25.5" x14ac:dyDescent="0.2">
      <c r="A106" s="33">
        <v>101</v>
      </c>
      <c r="B106" s="34" t="s">
        <v>571</v>
      </c>
      <c r="C106" s="35" t="s">
        <v>482</v>
      </c>
      <c r="D106" s="35" t="s">
        <v>102</v>
      </c>
      <c r="E106" s="36" t="s">
        <v>10</v>
      </c>
      <c r="F106" s="37">
        <v>44985</v>
      </c>
      <c r="G106" s="38">
        <v>20741792</v>
      </c>
      <c r="H106" s="76">
        <v>17</v>
      </c>
      <c r="I106" s="64">
        <v>21324810.09</v>
      </c>
      <c r="J106" s="76"/>
      <c r="K106" s="64"/>
      <c r="L106" s="76">
        <v>16</v>
      </c>
      <c r="M106" s="64">
        <v>20552611.729999997</v>
      </c>
      <c r="N106" s="76">
        <v>1</v>
      </c>
      <c r="O106" s="64">
        <v>772198.36</v>
      </c>
      <c r="P106" s="76"/>
      <c r="Q106" s="64"/>
      <c r="R106" s="70">
        <v>0.99087927070139359</v>
      </c>
      <c r="S106" s="70">
        <v>0.99087927070139348</v>
      </c>
      <c r="T106" s="102">
        <v>12890087.7585</v>
      </c>
      <c r="U106" s="70">
        <v>0.62145487518629061</v>
      </c>
      <c r="V106" s="64">
        <v>0</v>
      </c>
      <c r="W106" s="96">
        <v>0.62145487518629061</v>
      </c>
    </row>
    <row r="107" spans="1:23" ht="13.5" thickBot="1" x14ac:dyDescent="0.25">
      <c r="A107" s="39">
        <v>102</v>
      </c>
      <c r="B107" s="40" t="s">
        <v>151</v>
      </c>
      <c r="C107" s="41" t="s">
        <v>483</v>
      </c>
      <c r="D107" s="41" t="s">
        <v>152</v>
      </c>
      <c r="E107" s="42" t="s">
        <v>10</v>
      </c>
      <c r="F107" s="43">
        <v>45042</v>
      </c>
      <c r="G107" s="44">
        <v>36263233</v>
      </c>
      <c r="H107" s="77">
        <v>12</v>
      </c>
      <c r="I107" s="65">
        <v>34566387.039999999</v>
      </c>
      <c r="J107" s="77">
        <v>1</v>
      </c>
      <c r="K107" s="65">
        <v>2850000</v>
      </c>
      <c r="L107" s="77">
        <v>11</v>
      </c>
      <c r="M107" s="65">
        <v>31716387.039999999</v>
      </c>
      <c r="N107" s="77"/>
      <c r="O107" s="65"/>
      <c r="P107" s="77"/>
      <c r="Q107" s="65"/>
      <c r="R107" s="71">
        <v>0.95320753778351752</v>
      </c>
      <c r="S107" s="71">
        <v>0.8746155380023618</v>
      </c>
      <c r="T107" s="103">
        <v>27000960.723999999</v>
      </c>
      <c r="U107" s="71">
        <v>0.74458228046021158</v>
      </c>
      <c r="V107" s="65">
        <v>0</v>
      </c>
      <c r="W107" s="97">
        <v>0.74458228046021158</v>
      </c>
    </row>
    <row r="108" spans="1:23" x14ac:dyDescent="0.2">
      <c r="A108" s="21">
        <v>103</v>
      </c>
      <c r="B108" s="22" t="s">
        <v>372</v>
      </c>
      <c r="C108" s="23" t="s">
        <v>484</v>
      </c>
      <c r="D108" s="23" t="s">
        <v>373</v>
      </c>
      <c r="E108" s="24" t="s">
        <v>11</v>
      </c>
      <c r="F108" s="25">
        <v>45322</v>
      </c>
      <c r="G108" s="26">
        <v>10287508</v>
      </c>
      <c r="H108" s="74">
        <v>4</v>
      </c>
      <c r="I108" s="62">
        <v>9087495.5999999996</v>
      </c>
      <c r="J108" s="74"/>
      <c r="K108" s="62"/>
      <c r="L108" s="74">
        <v>4</v>
      </c>
      <c r="M108" s="62">
        <v>9087495.5999999996</v>
      </c>
      <c r="N108" s="74"/>
      <c r="O108" s="62"/>
      <c r="P108" s="74"/>
      <c r="Q108" s="62"/>
      <c r="R108" s="68">
        <v>0.88335246981095905</v>
      </c>
      <c r="S108" s="68">
        <v>0.88335246981095905</v>
      </c>
      <c r="T108" s="100">
        <v>5568337.6720000003</v>
      </c>
      <c r="U108" s="68">
        <v>0.54127177077286359</v>
      </c>
      <c r="V108" s="62">
        <v>0</v>
      </c>
      <c r="W108" s="94">
        <v>0.54127177077286359</v>
      </c>
    </row>
    <row r="109" spans="1:23" x14ac:dyDescent="0.2">
      <c r="A109" s="27">
        <v>104</v>
      </c>
      <c r="B109" s="28" t="s">
        <v>342</v>
      </c>
      <c r="C109" s="29" t="s">
        <v>485</v>
      </c>
      <c r="D109" s="29" t="s">
        <v>343</v>
      </c>
      <c r="E109" s="30" t="s">
        <v>11</v>
      </c>
      <c r="F109" s="31">
        <v>45300</v>
      </c>
      <c r="G109" s="32">
        <v>35735037</v>
      </c>
      <c r="H109" s="75">
        <v>3</v>
      </c>
      <c r="I109" s="63">
        <v>14169923.99</v>
      </c>
      <c r="J109" s="75"/>
      <c r="K109" s="63"/>
      <c r="L109" s="75">
        <v>3</v>
      </c>
      <c r="M109" s="63">
        <v>14169923.99</v>
      </c>
      <c r="N109" s="75"/>
      <c r="O109" s="63"/>
      <c r="P109" s="75"/>
      <c r="Q109" s="63"/>
      <c r="R109" s="69">
        <v>0.39652747498204632</v>
      </c>
      <c r="S109" s="69">
        <v>0.39652747498204632</v>
      </c>
      <c r="T109" s="101">
        <v>13404461.199999999</v>
      </c>
      <c r="U109" s="69">
        <v>0.37510696295067503</v>
      </c>
      <c r="V109" s="63">
        <v>0</v>
      </c>
      <c r="W109" s="95">
        <v>0.37510696295067503</v>
      </c>
    </row>
    <row r="110" spans="1:23" x14ac:dyDescent="0.2">
      <c r="A110" s="33">
        <v>105</v>
      </c>
      <c r="B110" s="34" t="s">
        <v>112</v>
      </c>
      <c r="C110" s="35" t="s">
        <v>486</v>
      </c>
      <c r="D110" s="35" t="s">
        <v>113</v>
      </c>
      <c r="E110" s="36" t="s">
        <v>11</v>
      </c>
      <c r="F110" s="37">
        <v>45012</v>
      </c>
      <c r="G110" s="38">
        <v>42805269</v>
      </c>
      <c r="H110" s="76">
        <v>5</v>
      </c>
      <c r="I110" s="64">
        <v>40596003</v>
      </c>
      <c r="J110" s="76"/>
      <c r="K110" s="64"/>
      <c r="L110" s="76">
        <v>5</v>
      </c>
      <c r="M110" s="64">
        <v>40596003</v>
      </c>
      <c r="N110" s="76"/>
      <c r="O110" s="64"/>
      <c r="P110" s="76"/>
      <c r="Q110" s="64"/>
      <c r="R110" s="70">
        <v>0.94838798933841528</v>
      </c>
      <c r="S110" s="70">
        <v>0.94838798933841528</v>
      </c>
      <c r="T110" s="102">
        <v>12293138.288000001</v>
      </c>
      <c r="U110" s="70">
        <v>0.28718750226753631</v>
      </c>
      <c r="V110" s="64">
        <v>1101661.1680000001</v>
      </c>
      <c r="W110" s="96">
        <v>0.31292408081818152</v>
      </c>
    </row>
    <row r="111" spans="1:23" x14ac:dyDescent="0.2">
      <c r="A111" s="27">
        <v>106</v>
      </c>
      <c r="B111" s="28" t="s">
        <v>338</v>
      </c>
      <c r="C111" s="29" t="s">
        <v>487</v>
      </c>
      <c r="D111" s="29" t="s">
        <v>339</v>
      </c>
      <c r="E111" s="30" t="s">
        <v>11</v>
      </c>
      <c r="F111" s="31">
        <v>45274</v>
      </c>
      <c r="G111" s="32">
        <v>21963996.800000001</v>
      </c>
      <c r="H111" s="75">
        <v>4</v>
      </c>
      <c r="I111" s="63">
        <v>9992368.629999999</v>
      </c>
      <c r="J111" s="75"/>
      <c r="K111" s="63"/>
      <c r="L111" s="75">
        <v>4</v>
      </c>
      <c r="M111" s="63">
        <v>9992368.629999999</v>
      </c>
      <c r="N111" s="75"/>
      <c r="O111" s="63"/>
      <c r="P111" s="75"/>
      <c r="Q111" s="63"/>
      <c r="R111" s="69">
        <v>0.45494309259779159</v>
      </c>
      <c r="S111" s="69">
        <v>0.45494309259779159</v>
      </c>
      <c r="T111" s="101">
        <v>5618598.7679999992</v>
      </c>
      <c r="U111" s="69">
        <v>0.25580948764297762</v>
      </c>
      <c r="V111" s="63">
        <v>2855328.1359999999</v>
      </c>
      <c r="W111" s="95">
        <v>0.38580987700744879</v>
      </c>
    </row>
    <row r="112" spans="1:23" x14ac:dyDescent="0.2">
      <c r="A112" s="33">
        <v>107</v>
      </c>
      <c r="B112" s="34" t="s">
        <v>178</v>
      </c>
      <c r="C112" s="35" t="s">
        <v>488</v>
      </c>
      <c r="D112" s="35" t="s">
        <v>179</v>
      </c>
      <c r="E112" s="36" t="s">
        <v>11</v>
      </c>
      <c r="F112" s="37">
        <v>45068</v>
      </c>
      <c r="G112" s="38">
        <v>36112046</v>
      </c>
      <c r="H112" s="76">
        <v>11</v>
      </c>
      <c r="I112" s="64">
        <v>18753175.329999998</v>
      </c>
      <c r="J112" s="76"/>
      <c r="K112" s="64"/>
      <c r="L112" s="76">
        <v>10</v>
      </c>
      <c r="M112" s="64">
        <v>16815644.93</v>
      </c>
      <c r="N112" s="76">
        <v>1</v>
      </c>
      <c r="O112" s="64">
        <v>1937530.4</v>
      </c>
      <c r="P112" s="76"/>
      <c r="Q112" s="64"/>
      <c r="R112" s="70">
        <v>0.46565195807515308</v>
      </c>
      <c r="S112" s="70">
        <v>0.46565195807515308</v>
      </c>
      <c r="T112" s="102">
        <v>9826923.2640000004</v>
      </c>
      <c r="U112" s="70">
        <v>0.27212313763667673</v>
      </c>
      <c r="V112" s="64">
        <v>0</v>
      </c>
      <c r="W112" s="96">
        <v>0.27212313763667673</v>
      </c>
    </row>
    <row r="113" spans="1:23" x14ac:dyDescent="0.2">
      <c r="A113" s="27">
        <v>108</v>
      </c>
      <c r="B113" s="28" t="s">
        <v>131</v>
      </c>
      <c r="C113" s="29" t="s">
        <v>489</v>
      </c>
      <c r="D113" s="29" t="s">
        <v>132</v>
      </c>
      <c r="E113" s="30" t="s">
        <v>11</v>
      </c>
      <c r="F113" s="31">
        <v>45068</v>
      </c>
      <c r="G113" s="32">
        <v>43238067</v>
      </c>
      <c r="H113" s="75">
        <v>7</v>
      </c>
      <c r="I113" s="63">
        <v>36948830</v>
      </c>
      <c r="J113" s="75"/>
      <c r="K113" s="63"/>
      <c r="L113" s="75">
        <v>7</v>
      </c>
      <c r="M113" s="63">
        <v>36948830</v>
      </c>
      <c r="N113" s="75"/>
      <c r="O113" s="63"/>
      <c r="P113" s="75"/>
      <c r="Q113" s="63"/>
      <c r="R113" s="69">
        <v>0.85454398319887892</v>
      </c>
      <c r="S113" s="69">
        <v>0.85454398319887892</v>
      </c>
      <c r="T113" s="101">
        <v>12596481.952</v>
      </c>
      <c r="U113" s="69">
        <v>0.29132851734560661</v>
      </c>
      <c r="V113" s="63">
        <v>0</v>
      </c>
      <c r="W113" s="95">
        <v>0.29132851734560661</v>
      </c>
    </row>
    <row r="114" spans="1:23" x14ac:dyDescent="0.2">
      <c r="A114" s="33">
        <v>109</v>
      </c>
      <c r="B114" s="34" t="s">
        <v>123</v>
      </c>
      <c r="C114" s="35" t="s">
        <v>490</v>
      </c>
      <c r="D114" s="35" t="s">
        <v>124</v>
      </c>
      <c r="E114" s="36" t="s">
        <v>11</v>
      </c>
      <c r="F114" s="37">
        <v>45019</v>
      </c>
      <c r="G114" s="38">
        <v>6962993</v>
      </c>
      <c r="H114" s="76">
        <v>1</v>
      </c>
      <c r="I114" s="64">
        <v>5362993</v>
      </c>
      <c r="J114" s="76"/>
      <c r="K114" s="64"/>
      <c r="L114" s="76">
        <v>1</v>
      </c>
      <c r="M114" s="64">
        <v>5362993</v>
      </c>
      <c r="N114" s="76"/>
      <c r="O114" s="64"/>
      <c r="P114" s="76"/>
      <c r="Q114" s="64"/>
      <c r="R114" s="70">
        <v>0.77021375721618568</v>
      </c>
      <c r="S114" s="70">
        <v>0.77021375721618568</v>
      </c>
      <c r="T114" s="102">
        <v>5362993</v>
      </c>
      <c r="U114" s="70">
        <v>0.77021375721618568</v>
      </c>
      <c r="V114" s="64">
        <v>0</v>
      </c>
      <c r="W114" s="96">
        <v>0.77021375721618568</v>
      </c>
    </row>
    <row r="115" spans="1:23" x14ac:dyDescent="0.2">
      <c r="A115" s="27">
        <v>110</v>
      </c>
      <c r="B115" s="28" t="s">
        <v>94</v>
      </c>
      <c r="C115" s="29" t="s">
        <v>491</v>
      </c>
      <c r="D115" s="29" t="s">
        <v>95</v>
      </c>
      <c r="E115" s="30" t="s">
        <v>11</v>
      </c>
      <c r="F115" s="31">
        <v>44952</v>
      </c>
      <c r="G115" s="32">
        <v>56641783</v>
      </c>
      <c r="H115" s="75">
        <v>26</v>
      </c>
      <c r="I115" s="63">
        <v>54617910.510000013</v>
      </c>
      <c r="J115" s="75">
        <v>3</v>
      </c>
      <c r="K115" s="63">
        <v>3059663.76</v>
      </c>
      <c r="L115" s="75">
        <v>22</v>
      </c>
      <c r="M115" s="63">
        <v>49558246.75</v>
      </c>
      <c r="N115" s="75">
        <v>1</v>
      </c>
      <c r="O115" s="63">
        <v>2000000</v>
      </c>
      <c r="P115" s="75"/>
      <c r="Q115" s="63"/>
      <c r="R115" s="69">
        <v>0.92895928982320353</v>
      </c>
      <c r="S115" s="69">
        <v>0.87494150298905671</v>
      </c>
      <c r="T115" s="101">
        <v>21714863.607999999</v>
      </c>
      <c r="U115" s="69">
        <v>0.38337182302329709</v>
      </c>
      <c r="V115" s="63">
        <v>1800000</v>
      </c>
      <c r="W115" s="95">
        <v>0.41515048366327029</v>
      </c>
    </row>
    <row r="116" spans="1:23" ht="26.25" thickBot="1" x14ac:dyDescent="0.25">
      <c r="A116" s="45">
        <v>111</v>
      </c>
      <c r="B116" s="46" t="s">
        <v>174</v>
      </c>
      <c r="C116" s="47" t="s">
        <v>492</v>
      </c>
      <c r="D116" s="47" t="s">
        <v>175</v>
      </c>
      <c r="E116" s="48" t="s">
        <v>11</v>
      </c>
      <c r="F116" s="49">
        <v>45056</v>
      </c>
      <c r="G116" s="50">
        <v>12420795</v>
      </c>
      <c r="H116" s="78">
        <v>2</v>
      </c>
      <c r="I116" s="66">
        <v>12209596.75</v>
      </c>
      <c r="J116" s="78"/>
      <c r="K116" s="66"/>
      <c r="L116" s="78">
        <v>2</v>
      </c>
      <c r="M116" s="66">
        <v>12209596.75</v>
      </c>
      <c r="N116" s="78"/>
      <c r="O116" s="66"/>
      <c r="P116" s="78"/>
      <c r="Q116" s="66"/>
      <c r="R116" s="72">
        <v>0.98299639837868669</v>
      </c>
      <c r="S116" s="72">
        <v>0.98299639837868669</v>
      </c>
      <c r="T116" s="104">
        <v>6201975.6960000005</v>
      </c>
      <c r="U116" s="72">
        <v>0.49932195934318219</v>
      </c>
      <c r="V116" s="66">
        <v>0</v>
      </c>
      <c r="W116" s="98">
        <v>0.49932195934318219</v>
      </c>
    </row>
    <row r="117" spans="1:23" x14ac:dyDescent="0.2">
      <c r="A117" s="51">
        <v>112</v>
      </c>
      <c r="B117" s="52" t="s">
        <v>350</v>
      </c>
      <c r="C117" s="53" t="s">
        <v>493</v>
      </c>
      <c r="D117" s="53" t="s">
        <v>351</v>
      </c>
      <c r="E117" s="54" t="s">
        <v>12</v>
      </c>
      <c r="F117" s="55">
        <v>45331</v>
      </c>
      <c r="G117" s="56">
        <v>18738445</v>
      </c>
      <c r="H117" s="79">
        <v>1</v>
      </c>
      <c r="I117" s="67">
        <v>18738444.800000001</v>
      </c>
      <c r="J117" s="79"/>
      <c r="K117" s="67"/>
      <c r="L117" s="79">
        <v>1</v>
      </c>
      <c r="M117" s="67">
        <v>18738444.800000001</v>
      </c>
      <c r="N117" s="79"/>
      <c r="O117" s="67"/>
      <c r="P117" s="79"/>
      <c r="Q117" s="67"/>
      <c r="R117" s="73">
        <v>0.99999998932675582</v>
      </c>
      <c r="S117" s="73">
        <v>0.99999998932675582</v>
      </c>
      <c r="T117" s="105">
        <v>4887365.1040000003</v>
      </c>
      <c r="U117" s="73">
        <v>0.26082020701290848</v>
      </c>
      <c r="V117" s="67">
        <v>0</v>
      </c>
      <c r="W117" s="99">
        <v>0.26082020701290848</v>
      </c>
    </row>
    <row r="118" spans="1:23" x14ac:dyDescent="0.2">
      <c r="A118" s="33">
        <v>113</v>
      </c>
      <c r="B118" s="34" t="s">
        <v>117</v>
      </c>
      <c r="C118" s="35" t="s">
        <v>494</v>
      </c>
      <c r="D118" s="35" t="s">
        <v>118</v>
      </c>
      <c r="E118" s="36" t="s">
        <v>12</v>
      </c>
      <c r="F118" s="37">
        <v>45012</v>
      </c>
      <c r="G118" s="38">
        <v>30798052</v>
      </c>
      <c r="H118" s="76">
        <v>17</v>
      </c>
      <c r="I118" s="64">
        <v>26052279.07</v>
      </c>
      <c r="J118" s="76">
        <v>4</v>
      </c>
      <c r="K118" s="64">
        <v>3243808.44</v>
      </c>
      <c r="L118" s="76">
        <v>11</v>
      </c>
      <c r="M118" s="64">
        <v>21078480.18</v>
      </c>
      <c r="N118" s="76">
        <v>2</v>
      </c>
      <c r="O118" s="64">
        <v>1729990.45</v>
      </c>
      <c r="P118" s="76"/>
      <c r="Q118" s="64"/>
      <c r="R118" s="70">
        <v>0.78973464360668011</v>
      </c>
      <c r="S118" s="70">
        <v>0.68440952629081864</v>
      </c>
      <c r="T118" s="102">
        <v>4656673.2</v>
      </c>
      <c r="U118" s="70">
        <v>0.15120025123666911</v>
      </c>
      <c r="V118" s="64">
        <v>3575960.7119999998</v>
      </c>
      <c r="W118" s="96">
        <v>0.26731021533439842</v>
      </c>
    </row>
    <row r="119" spans="1:23" x14ac:dyDescent="0.2">
      <c r="A119" s="27">
        <v>114</v>
      </c>
      <c r="B119" s="28" t="s">
        <v>59</v>
      </c>
      <c r="C119" s="29" t="s">
        <v>495</v>
      </c>
      <c r="D119" s="29" t="s">
        <v>57</v>
      </c>
      <c r="E119" s="30" t="s">
        <v>12</v>
      </c>
      <c r="F119" s="31">
        <v>44937</v>
      </c>
      <c r="G119" s="32">
        <v>45103416</v>
      </c>
      <c r="H119" s="75">
        <v>26</v>
      </c>
      <c r="I119" s="63">
        <v>46560709.979999997</v>
      </c>
      <c r="J119" s="75"/>
      <c r="K119" s="63"/>
      <c r="L119" s="75">
        <v>22</v>
      </c>
      <c r="M119" s="63">
        <v>39800988.719999999</v>
      </c>
      <c r="N119" s="75">
        <v>4</v>
      </c>
      <c r="O119" s="63">
        <v>6759721.2599999998</v>
      </c>
      <c r="P119" s="75"/>
      <c r="Q119" s="63"/>
      <c r="R119" s="69">
        <v>0.8824384547724724</v>
      </c>
      <c r="S119" s="69">
        <v>0.88243845477247218</v>
      </c>
      <c r="T119" s="101">
        <v>18669475.616</v>
      </c>
      <c r="U119" s="69">
        <v>0.41392597882164839</v>
      </c>
      <c r="V119" s="63">
        <v>676000</v>
      </c>
      <c r="W119" s="95">
        <v>0.42891375713094548</v>
      </c>
    </row>
    <row r="120" spans="1:23" x14ac:dyDescent="0.2">
      <c r="A120" s="33">
        <v>115</v>
      </c>
      <c r="B120" s="34" t="s">
        <v>195</v>
      </c>
      <c r="C120" s="35" t="s">
        <v>496</v>
      </c>
      <c r="D120" s="35" t="s">
        <v>196</v>
      </c>
      <c r="E120" s="36" t="s">
        <v>12</v>
      </c>
      <c r="F120" s="37">
        <v>45071</v>
      </c>
      <c r="G120" s="38">
        <v>23027916.800000001</v>
      </c>
      <c r="H120" s="76">
        <v>5</v>
      </c>
      <c r="I120" s="64">
        <v>16399440.5</v>
      </c>
      <c r="J120" s="76"/>
      <c r="K120" s="64"/>
      <c r="L120" s="76">
        <v>3</v>
      </c>
      <c r="M120" s="64">
        <v>10999440.940000001</v>
      </c>
      <c r="N120" s="76">
        <v>2</v>
      </c>
      <c r="O120" s="64">
        <v>5399999.5600000015</v>
      </c>
      <c r="P120" s="76"/>
      <c r="Q120" s="64"/>
      <c r="R120" s="70">
        <v>0.47765679525123178</v>
      </c>
      <c r="S120" s="70">
        <v>0.47765679525123178</v>
      </c>
      <c r="T120" s="102">
        <v>5019763.9440000001</v>
      </c>
      <c r="U120" s="70">
        <v>0.21798602051575941</v>
      </c>
      <c r="V120" s="64">
        <v>0</v>
      </c>
      <c r="W120" s="96">
        <v>0.21798602051575941</v>
      </c>
    </row>
    <row r="121" spans="1:23" x14ac:dyDescent="0.2">
      <c r="A121" s="27">
        <v>116</v>
      </c>
      <c r="B121" s="28" t="s">
        <v>231</v>
      </c>
      <c r="C121" s="29" t="s">
        <v>497</v>
      </c>
      <c r="D121" s="29" t="s">
        <v>232</v>
      </c>
      <c r="E121" s="30" t="s">
        <v>12</v>
      </c>
      <c r="F121" s="31">
        <v>45132</v>
      </c>
      <c r="G121" s="32">
        <v>20710576</v>
      </c>
      <c r="H121" s="75">
        <v>12</v>
      </c>
      <c r="I121" s="63">
        <v>19486438.690000001</v>
      </c>
      <c r="J121" s="75"/>
      <c r="K121" s="63"/>
      <c r="L121" s="75">
        <v>11</v>
      </c>
      <c r="M121" s="63">
        <v>19018678.689999998</v>
      </c>
      <c r="N121" s="75">
        <v>1</v>
      </c>
      <c r="O121" s="63">
        <v>467760</v>
      </c>
      <c r="P121" s="75"/>
      <c r="Q121" s="63"/>
      <c r="R121" s="69">
        <v>0.91830756855820894</v>
      </c>
      <c r="S121" s="69">
        <v>0.91830756855820894</v>
      </c>
      <c r="T121" s="101">
        <v>7796627.432</v>
      </c>
      <c r="U121" s="69">
        <v>0.3764563299446621</v>
      </c>
      <c r="V121" s="63">
        <v>0</v>
      </c>
      <c r="W121" s="95">
        <v>0.3764563299446621</v>
      </c>
    </row>
    <row r="122" spans="1:23" x14ac:dyDescent="0.2">
      <c r="A122" s="33">
        <v>117</v>
      </c>
      <c r="B122" s="34" t="s">
        <v>365</v>
      </c>
      <c r="C122" s="35" t="s">
        <v>498</v>
      </c>
      <c r="D122" s="35" t="s">
        <v>364</v>
      </c>
      <c r="E122" s="36" t="s">
        <v>12</v>
      </c>
      <c r="F122" s="37">
        <v>45352</v>
      </c>
      <c r="G122" s="38">
        <v>10407325</v>
      </c>
      <c r="H122" s="76">
        <v>5</v>
      </c>
      <c r="I122" s="64">
        <v>5687060.4000000004</v>
      </c>
      <c r="J122" s="76">
        <v>1</v>
      </c>
      <c r="K122" s="64">
        <v>1390462.43</v>
      </c>
      <c r="L122" s="76">
        <v>3</v>
      </c>
      <c r="M122" s="64">
        <v>3097341.9699999997</v>
      </c>
      <c r="N122" s="76">
        <v>1</v>
      </c>
      <c r="O122" s="64">
        <v>1199256</v>
      </c>
      <c r="P122" s="76"/>
      <c r="Q122" s="64"/>
      <c r="R122" s="70">
        <v>0.43121593685216908</v>
      </c>
      <c r="S122" s="70">
        <v>0.29761172731705787</v>
      </c>
      <c r="T122" s="102">
        <v>1741143.568</v>
      </c>
      <c r="U122" s="70">
        <v>0.1672998170038891</v>
      </c>
      <c r="V122" s="64">
        <v>0</v>
      </c>
      <c r="W122" s="96">
        <v>0.1672998170038891</v>
      </c>
    </row>
    <row r="123" spans="1:23" x14ac:dyDescent="0.2">
      <c r="A123" s="27">
        <v>118</v>
      </c>
      <c r="B123" s="28" t="s">
        <v>217</v>
      </c>
      <c r="C123" s="29" t="s">
        <v>499</v>
      </c>
      <c r="D123" s="29" t="s">
        <v>218</v>
      </c>
      <c r="E123" s="30" t="s">
        <v>12</v>
      </c>
      <c r="F123" s="31">
        <v>45092</v>
      </c>
      <c r="G123" s="32">
        <v>12706091</v>
      </c>
      <c r="H123" s="75">
        <v>10</v>
      </c>
      <c r="I123" s="63">
        <v>9103110.7100000009</v>
      </c>
      <c r="J123" s="75">
        <v>1</v>
      </c>
      <c r="K123" s="63">
        <v>2900663.09</v>
      </c>
      <c r="L123" s="75">
        <v>9</v>
      </c>
      <c r="M123" s="63">
        <v>6202447.6200000001</v>
      </c>
      <c r="N123" s="75"/>
      <c r="O123" s="63"/>
      <c r="P123" s="75"/>
      <c r="Q123" s="63"/>
      <c r="R123" s="69">
        <v>0.71643676328148453</v>
      </c>
      <c r="S123" s="69">
        <v>0.48814758370611389</v>
      </c>
      <c r="T123" s="101">
        <v>4627079.5839999998</v>
      </c>
      <c r="U123" s="69">
        <v>0.36416232057522652</v>
      </c>
      <c r="V123" s="63">
        <v>1368000</v>
      </c>
      <c r="W123" s="95">
        <v>0.47182721924469129</v>
      </c>
    </row>
    <row r="124" spans="1:23" x14ac:dyDescent="0.2">
      <c r="A124" s="33">
        <v>119</v>
      </c>
      <c r="B124" s="34" t="s">
        <v>115</v>
      </c>
      <c r="C124" s="35" t="s">
        <v>500</v>
      </c>
      <c r="D124" s="35" t="s">
        <v>116</v>
      </c>
      <c r="E124" s="36" t="s">
        <v>12</v>
      </c>
      <c r="F124" s="37">
        <v>44993</v>
      </c>
      <c r="G124" s="38">
        <v>12095941</v>
      </c>
      <c r="H124" s="76">
        <v>2</v>
      </c>
      <c r="I124" s="64">
        <v>12095940.800000001</v>
      </c>
      <c r="J124" s="76"/>
      <c r="K124" s="64"/>
      <c r="L124" s="76">
        <v>2</v>
      </c>
      <c r="M124" s="64">
        <v>12095940.800000001</v>
      </c>
      <c r="N124" s="76"/>
      <c r="O124" s="64"/>
      <c r="P124" s="76"/>
      <c r="Q124" s="64"/>
      <c r="R124" s="70">
        <v>0.99999998346552788</v>
      </c>
      <c r="S124" s="70">
        <v>0.99999998346552788</v>
      </c>
      <c r="T124" s="102">
        <v>12095940.791999999</v>
      </c>
      <c r="U124" s="70">
        <v>0.99999998280414892</v>
      </c>
      <c r="V124" s="64">
        <v>0</v>
      </c>
      <c r="W124" s="96">
        <v>0.99999998280414892</v>
      </c>
    </row>
    <row r="125" spans="1:23" x14ac:dyDescent="0.2">
      <c r="A125" s="27">
        <v>120</v>
      </c>
      <c r="B125" s="28" t="s">
        <v>159</v>
      </c>
      <c r="C125" s="29" t="s">
        <v>501</v>
      </c>
      <c r="D125" s="29" t="s">
        <v>572</v>
      </c>
      <c r="E125" s="30" t="s">
        <v>12</v>
      </c>
      <c r="F125" s="31">
        <v>45056</v>
      </c>
      <c r="G125" s="32">
        <v>6621226</v>
      </c>
      <c r="H125" s="75">
        <v>11</v>
      </c>
      <c r="I125" s="63">
        <v>9653241.5700000003</v>
      </c>
      <c r="J125" s="75"/>
      <c r="K125" s="63"/>
      <c r="L125" s="75">
        <v>7</v>
      </c>
      <c r="M125" s="63">
        <v>4974990.45</v>
      </c>
      <c r="N125" s="75">
        <v>4</v>
      </c>
      <c r="O125" s="63">
        <v>4678251.12</v>
      </c>
      <c r="P125" s="75"/>
      <c r="Q125" s="63"/>
      <c r="R125" s="69">
        <v>0.75136998042356506</v>
      </c>
      <c r="S125" s="69">
        <v>0.75136998042356506</v>
      </c>
      <c r="T125" s="101">
        <v>2376373.3199999998</v>
      </c>
      <c r="U125" s="69">
        <v>0.35890231204915818</v>
      </c>
      <c r="V125" s="63">
        <v>1518243.936</v>
      </c>
      <c r="W125" s="95">
        <v>0.58820183089959477</v>
      </c>
    </row>
    <row r="126" spans="1:23" x14ac:dyDescent="0.2">
      <c r="A126" s="33">
        <v>121</v>
      </c>
      <c r="B126" s="34" t="s">
        <v>157</v>
      </c>
      <c r="C126" s="35" t="s">
        <v>502</v>
      </c>
      <c r="D126" s="35" t="s">
        <v>158</v>
      </c>
      <c r="E126" s="36" t="s">
        <v>12</v>
      </c>
      <c r="F126" s="37">
        <v>45049</v>
      </c>
      <c r="G126" s="38">
        <v>13985678</v>
      </c>
      <c r="H126" s="76">
        <v>15</v>
      </c>
      <c r="I126" s="64">
        <v>15272968</v>
      </c>
      <c r="J126" s="76"/>
      <c r="K126" s="64"/>
      <c r="L126" s="76">
        <v>13</v>
      </c>
      <c r="M126" s="64">
        <v>13192969.939999999</v>
      </c>
      <c r="N126" s="76">
        <v>2</v>
      </c>
      <c r="O126" s="64">
        <v>2079998.06</v>
      </c>
      <c r="P126" s="76"/>
      <c r="Q126" s="64"/>
      <c r="R126" s="70">
        <v>0.94332001208665028</v>
      </c>
      <c r="S126" s="70">
        <v>0.94332001208665028</v>
      </c>
      <c r="T126" s="102">
        <v>8826853.1119999997</v>
      </c>
      <c r="U126" s="70">
        <v>0.63113515926793107</v>
      </c>
      <c r="V126" s="64">
        <v>0</v>
      </c>
      <c r="W126" s="96">
        <v>0.63113515926793107</v>
      </c>
    </row>
    <row r="127" spans="1:23" x14ac:dyDescent="0.2">
      <c r="A127" s="27">
        <v>122</v>
      </c>
      <c r="B127" s="28" t="s">
        <v>340</v>
      </c>
      <c r="C127" s="29" t="s">
        <v>503</v>
      </c>
      <c r="D127" s="29" t="s">
        <v>341</v>
      </c>
      <c r="E127" s="30" t="s">
        <v>12</v>
      </c>
      <c r="F127" s="31">
        <v>45302</v>
      </c>
      <c r="G127" s="32">
        <v>35148985</v>
      </c>
      <c r="H127" s="75">
        <v>9</v>
      </c>
      <c r="I127" s="63">
        <v>23555384.989999998</v>
      </c>
      <c r="J127" s="75">
        <v>1</v>
      </c>
      <c r="K127" s="63">
        <v>745418.98</v>
      </c>
      <c r="L127" s="75">
        <v>8</v>
      </c>
      <c r="M127" s="63">
        <v>22809966.010000002</v>
      </c>
      <c r="N127" s="75"/>
      <c r="O127" s="63"/>
      <c r="P127" s="75"/>
      <c r="Q127" s="63"/>
      <c r="R127" s="69">
        <v>0.67015832718924895</v>
      </c>
      <c r="S127" s="69">
        <v>0.64895091593683296</v>
      </c>
      <c r="T127" s="101">
        <v>0</v>
      </c>
      <c r="U127" s="69">
        <v>0</v>
      </c>
      <c r="V127" s="63">
        <v>1030354.7439999999</v>
      </c>
      <c r="W127" s="95">
        <v>2.9313925964007208E-2</v>
      </c>
    </row>
    <row r="128" spans="1:23" x14ac:dyDescent="0.2">
      <c r="A128" s="33">
        <v>123</v>
      </c>
      <c r="B128" s="34" t="s">
        <v>265</v>
      </c>
      <c r="C128" s="35" t="s">
        <v>504</v>
      </c>
      <c r="D128" s="35" t="s">
        <v>266</v>
      </c>
      <c r="E128" s="36" t="s">
        <v>12</v>
      </c>
      <c r="F128" s="37">
        <v>45189</v>
      </c>
      <c r="G128" s="38">
        <v>11926052</v>
      </c>
      <c r="H128" s="76">
        <v>3</v>
      </c>
      <c r="I128" s="64">
        <v>11926050.390000001</v>
      </c>
      <c r="J128" s="76"/>
      <c r="K128" s="64"/>
      <c r="L128" s="76">
        <v>3</v>
      </c>
      <c r="M128" s="64">
        <v>11926050.390000001</v>
      </c>
      <c r="N128" s="76"/>
      <c r="O128" s="64"/>
      <c r="P128" s="76"/>
      <c r="Q128" s="64"/>
      <c r="R128" s="70">
        <v>0.99999986500142712</v>
      </c>
      <c r="S128" s="70">
        <v>0.99999986500142712</v>
      </c>
      <c r="T128" s="102">
        <v>1526052</v>
      </c>
      <c r="U128" s="70">
        <v>0.12795952927255391</v>
      </c>
      <c r="V128" s="64">
        <v>3047900.392</v>
      </c>
      <c r="W128" s="96">
        <v>0.38352611509659701</v>
      </c>
    </row>
    <row r="129" spans="1:23" x14ac:dyDescent="0.2">
      <c r="A129" s="27">
        <v>124</v>
      </c>
      <c r="B129" s="28" t="s">
        <v>104</v>
      </c>
      <c r="C129" s="29" t="s">
        <v>505</v>
      </c>
      <c r="D129" s="29" t="s">
        <v>105</v>
      </c>
      <c r="E129" s="30" t="s">
        <v>12</v>
      </c>
      <c r="F129" s="31">
        <v>45005</v>
      </c>
      <c r="G129" s="32">
        <v>11201257</v>
      </c>
      <c r="H129" s="75">
        <v>6</v>
      </c>
      <c r="I129" s="63">
        <v>10751749.630000001</v>
      </c>
      <c r="J129" s="75"/>
      <c r="K129" s="63"/>
      <c r="L129" s="75">
        <v>6</v>
      </c>
      <c r="M129" s="63">
        <v>10751749.629999999</v>
      </c>
      <c r="N129" s="75"/>
      <c r="O129" s="63"/>
      <c r="P129" s="75"/>
      <c r="Q129" s="63"/>
      <c r="R129" s="69">
        <v>0.95986991727803395</v>
      </c>
      <c r="S129" s="69">
        <v>0.95986991727803395</v>
      </c>
      <c r="T129" s="101">
        <v>7912850.7039999999</v>
      </c>
      <c r="U129" s="69">
        <v>0.70642524352400804</v>
      </c>
      <c r="V129" s="63">
        <v>0</v>
      </c>
      <c r="W129" s="95">
        <v>0.70642524352400804</v>
      </c>
    </row>
    <row r="130" spans="1:23" x14ac:dyDescent="0.2">
      <c r="A130" s="33">
        <v>125</v>
      </c>
      <c r="B130" s="34" t="s">
        <v>154</v>
      </c>
      <c r="C130" s="35" t="s">
        <v>506</v>
      </c>
      <c r="D130" s="35" t="s">
        <v>155</v>
      </c>
      <c r="E130" s="36" t="s">
        <v>12</v>
      </c>
      <c r="F130" s="37">
        <v>45068</v>
      </c>
      <c r="G130" s="38">
        <v>25872996.670000002</v>
      </c>
      <c r="H130" s="76">
        <v>11</v>
      </c>
      <c r="I130" s="64">
        <v>28295755.059999999</v>
      </c>
      <c r="J130" s="76"/>
      <c r="K130" s="64"/>
      <c r="L130" s="76">
        <v>8</v>
      </c>
      <c r="M130" s="64">
        <v>21414885.969999999</v>
      </c>
      <c r="N130" s="76">
        <v>3</v>
      </c>
      <c r="O130" s="64">
        <v>6880869.0899999999</v>
      </c>
      <c r="P130" s="76"/>
      <c r="Q130" s="64"/>
      <c r="R130" s="70">
        <v>0.8276925260393504</v>
      </c>
      <c r="S130" s="70">
        <v>0.8276925260393504</v>
      </c>
      <c r="T130" s="102">
        <v>5627448.6400000006</v>
      </c>
      <c r="U130" s="70">
        <v>0.2175027775783345</v>
      </c>
      <c r="V130" s="64">
        <v>2553861.9679999999</v>
      </c>
      <c r="W130" s="96">
        <v>0.31621039929581529</v>
      </c>
    </row>
    <row r="131" spans="1:23" x14ac:dyDescent="0.2">
      <c r="A131" s="27">
        <v>126</v>
      </c>
      <c r="B131" s="28" t="s">
        <v>360</v>
      </c>
      <c r="C131" s="29" t="s">
        <v>507</v>
      </c>
      <c r="D131" s="29" t="s">
        <v>361</v>
      </c>
      <c r="E131" s="30" t="s">
        <v>12</v>
      </c>
      <c r="F131" s="31">
        <v>45322</v>
      </c>
      <c r="G131" s="32">
        <v>16202534</v>
      </c>
      <c r="H131" s="75">
        <v>5</v>
      </c>
      <c r="I131" s="63">
        <v>16124846.140000001</v>
      </c>
      <c r="J131" s="75"/>
      <c r="K131" s="63"/>
      <c r="L131" s="75">
        <v>5</v>
      </c>
      <c r="M131" s="63">
        <v>16124846.140000001</v>
      </c>
      <c r="N131" s="75"/>
      <c r="O131" s="63"/>
      <c r="P131" s="75"/>
      <c r="Q131" s="63"/>
      <c r="R131" s="69">
        <v>0.99520520308736893</v>
      </c>
      <c r="S131" s="69">
        <v>0.99520520308736893</v>
      </c>
      <c r="T131" s="101">
        <v>7999367.9920000006</v>
      </c>
      <c r="U131" s="69">
        <v>0.49371092151388168</v>
      </c>
      <c r="V131" s="63">
        <v>0</v>
      </c>
      <c r="W131" s="95">
        <v>0.49371092151388168</v>
      </c>
    </row>
    <row r="132" spans="1:23" x14ac:dyDescent="0.2">
      <c r="A132" s="33">
        <v>127</v>
      </c>
      <c r="B132" s="34" t="s">
        <v>135</v>
      </c>
      <c r="C132" s="35" t="s">
        <v>508</v>
      </c>
      <c r="D132" s="35" t="s">
        <v>136</v>
      </c>
      <c r="E132" s="36" t="s">
        <v>12</v>
      </c>
      <c r="F132" s="37">
        <v>45076</v>
      </c>
      <c r="G132" s="38">
        <v>33646203</v>
      </c>
      <c r="H132" s="76">
        <v>23</v>
      </c>
      <c r="I132" s="64">
        <v>38684566.219999999</v>
      </c>
      <c r="J132" s="76">
        <v>3</v>
      </c>
      <c r="K132" s="64">
        <v>5099353.8</v>
      </c>
      <c r="L132" s="76">
        <v>17</v>
      </c>
      <c r="M132" s="64">
        <v>28526124.25</v>
      </c>
      <c r="N132" s="76">
        <v>3</v>
      </c>
      <c r="O132" s="64">
        <v>5059088.17</v>
      </c>
      <c r="P132" s="76"/>
      <c r="Q132" s="64"/>
      <c r="R132" s="70">
        <v>0.99938403302149714</v>
      </c>
      <c r="S132" s="70">
        <v>0.84782595676546324</v>
      </c>
      <c r="T132" s="102">
        <v>10644794.016000001</v>
      </c>
      <c r="U132" s="70">
        <v>0.31637430280022982</v>
      </c>
      <c r="V132" s="64">
        <v>4988024.0159999998</v>
      </c>
      <c r="W132" s="96">
        <v>0.46462354257328831</v>
      </c>
    </row>
    <row r="133" spans="1:23" ht="25.5" x14ac:dyDescent="0.2">
      <c r="A133" s="27">
        <v>128</v>
      </c>
      <c r="B133" s="28" t="s">
        <v>299</v>
      </c>
      <c r="C133" s="29" t="s">
        <v>509</v>
      </c>
      <c r="D133" s="29" t="s">
        <v>300</v>
      </c>
      <c r="E133" s="30" t="s">
        <v>12</v>
      </c>
      <c r="F133" s="31">
        <v>45280</v>
      </c>
      <c r="G133" s="32">
        <v>12312492</v>
      </c>
      <c r="H133" s="75">
        <v>13</v>
      </c>
      <c r="I133" s="63">
        <v>11824427.619999999</v>
      </c>
      <c r="J133" s="75">
        <v>5</v>
      </c>
      <c r="K133" s="63">
        <v>3866171.34</v>
      </c>
      <c r="L133" s="75">
        <v>6</v>
      </c>
      <c r="M133" s="63">
        <v>6677152.2799999993</v>
      </c>
      <c r="N133" s="75">
        <v>2</v>
      </c>
      <c r="O133" s="63">
        <v>1281104</v>
      </c>
      <c r="P133" s="75"/>
      <c r="Q133" s="63"/>
      <c r="R133" s="69">
        <v>0.85631110420213885</v>
      </c>
      <c r="S133" s="69">
        <v>0.54230713652443385</v>
      </c>
      <c r="T133" s="101">
        <v>3632721.6639999999</v>
      </c>
      <c r="U133" s="69">
        <v>0.29504357558161248</v>
      </c>
      <c r="V133" s="63">
        <v>0</v>
      </c>
      <c r="W133" s="95">
        <v>0.29504357558161248</v>
      </c>
    </row>
    <row r="134" spans="1:23" x14ac:dyDescent="0.2">
      <c r="A134" s="33">
        <v>129</v>
      </c>
      <c r="B134" s="34" t="s">
        <v>221</v>
      </c>
      <c r="C134" s="35" t="s">
        <v>510</v>
      </c>
      <c r="D134" s="35" t="s">
        <v>222</v>
      </c>
      <c r="E134" s="36" t="s">
        <v>12</v>
      </c>
      <c r="F134" s="37">
        <v>45134</v>
      </c>
      <c r="G134" s="38">
        <v>29421575</v>
      </c>
      <c r="H134" s="76">
        <v>11</v>
      </c>
      <c r="I134" s="64">
        <v>18478622.149999999</v>
      </c>
      <c r="J134" s="76"/>
      <c r="K134" s="64"/>
      <c r="L134" s="76">
        <v>9</v>
      </c>
      <c r="M134" s="64">
        <v>15518622.15</v>
      </c>
      <c r="N134" s="76">
        <v>2</v>
      </c>
      <c r="O134" s="64">
        <v>2960000</v>
      </c>
      <c r="P134" s="76"/>
      <c r="Q134" s="64"/>
      <c r="R134" s="70">
        <v>0.52745721974435422</v>
      </c>
      <c r="S134" s="70">
        <v>0.52745721974435433</v>
      </c>
      <c r="T134" s="102">
        <v>12700311.720000001</v>
      </c>
      <c r="U134" s="70">
        <v>0.4316666160802064</v>
      </c>
      <c r="V134" s="64">
        <v>0</v>
      </c>
      <c r="W134" s="96">
        <v>0.4316666160802064</v>
      </c>
    </row>
    <row r="135" spans="1:23" x14ac:dyDescent="0.2">
      <c r="A135" s="27">
        <v>130</v>
      </c>
      <c r="B135" s="28" t="s">
        <v>285</v>
      </c>
      <c r="C135" s="29" t="s">
        <v>511</v>
      </c>
      <c r="D135" s="29" t="s">
        <v>286</v>
      </c>
      <c r="E135" s="30" t="s">
        <v>12</v>
      </c>
      <c r="F135" s="31">
        <v>45243</v>
      </c>
      <c r="G135" s="32">
        <v>17550762</v>
      </c>
      <c r="H135" s="75">
        <v>22</v>
      </c>
      <c r="I135" s="63">
        <v>16237438.76</v>
      </c>
      <c r="J135" s="75">
        <v>4</v>
      </c>
      <c r="K135" s="63">
        <v>1696196.8</v>
      </c>
      <c r="L135" s="75">
        <v>17</v>
      </c>
      <c r="M135" s="63">
        <v>13661241.960000001</v>
      </c>
      <c r="N135" s="75">
        <v>1</v>
      </c>
      <c r="O135" s="63">
        <v>880000</v>
      </c>
      <c r="P135" s="75"/>
      <c r="Q135" s="63"/>
      <c r="R135" s="69">
        <v>0.87502974286814439</v>
      </c>
      <c r="S135" s="69">
        <v>0.77838454877343788</v>
      </c>
      <c r="T135" s="101">
        <v>9207908.5759999994</v>
      </c>
      <c r="U135" s="69">
        <v>0.5246443758966135</v>
      </c>
      <c r="V135" s="63">
        <v>0</v>
      </c>
      <c r="W135" s="95">
        <v>0.5246443758966135</v>
      </c>
    </row>
    <row r="136" spans="1:23" x14ac:dyDescent="0.2">
      <c r="A136" s="33">
        <v>131</v>
      </c>
      <c r="B136" s="34" t="s">
        <v>212</v>
      </c>
      <c r="C136" s="35" t="s">
        <v>512</v>
      </c>
      <c r="D136" s="35" t="s">
        <v>213</v>
      </c>
      <c r="E136" s="36" t="s">
        <v>12</v>
      </c>
      <c r="F136" s="37">
        <v>45069</v>
      </c>
      <c r="G136" s="38">
        <v>5341665</v>
      </c>
      <c r="H136" s="76">
        <v>4</v>
      </c>
      <c r="I136" s="64">
        <v>6098630.3999999994</v>
      </c>
      <c r="J136" s="76"/>
      <c r="K136" s="64"/>
      <c r="L136" s="76">
        <v>3</v>
      </c>
      <c r="M136" s="64">
        <v>4579000</v>
      </c>
      <c r="N136" s="76">
        <v>1</v>
      </c>
      <c r="O136" s="64">
        <v>1519630.4</v>
      </c>
      <c r="P136" s="76"/>
      <c r="Q136" s="64"/>
      <c r="R136" s="70">
        <v>0.85722335638794267</v>
      </c>
      <c r="S136" s="70">
        <v>0.85722335638794267</v>
      </c>
      <c r="T136" s="102">
        <v>3015924.784</v>
      </c>
      <c r="U136" s="70">
        <v>0.56460387987640559</v>
      </c>
      <c r="V136" s="64">
        <v>0</v>
      </c>
      <c r="W136" s="96">
        <v>0.56460387987640559</v>
      </c>
    </row>
    <row r="137" spans="1:23" x14ac:dyDescent="0.2">
      <c r="A137" s="27">
        <v>132</v>
      </c>
      <c r="B137" s="28" t="s">
        <v>326</v>
      </c>
      <c r="C137" s="29" t="s">
        <v>513</v>
      </c>
      <c r="D137" s="29" t="s">
        <v>327</v>
      </c>
      <c r="E137" s="30" t="s">
        <v>12</v>
      </c>
      <c r="F137" s="31">
        <v>45321</v>
      </c>
      <c r="G137" s="32">
        <v>8124360</v>
      </c>
      <c r="H137" s="75">
        <v>2</v>
      </c>
      <c r="I137" s="63">
        <v>2006195.94</v>
      </c>
      <c r="J137" s="75"/>
      <c r="K137" s="63"/>
      <c r="L137" s="75">
        <v>2</v>
      </c>
      <c r="M137" s="63">
        <v>2006195.94</v>
      </c>
      <c r="N137" s="75"/>
      <c r="O137" s="63"/>
      <c r="P137" s="75"/>
      <c r="Q137" s="63"/>
      <c r="R137" s="69">
        <v>0.24693587433348599</v>
      </c>
      <c r="S137" s="69">
        <v>0.24693587433348599</v>
      </c>
      <c r="T137" s="101">
        <v>1897192.48</v>
      </c>
      <c r="U137" s="69">
        <v>0.23351900703563111</v>
      </c>
      <c r="V137" s="63">
        <v>0</v>
      </c>
      <c r="W137" s="95">
        <v>0.23351900703563111</v>
      </c>
    </row>
    <row r="138" spans="1:23" x14ac:dyDescent="0.2">
      <c r="A138" s="33">
        <v>133</v>
      </c>
      <c r="B138" s="34" t="s">
        <v>60</v>
      </c>
      <c r="C138" s="35" t="s">
        <v>514</v>
      </c>
      <c r="D138" s="35" t="s">
        <v>61</v>
      </c>
      <c r="E138" s="36" t="s">
        <v>12</v>
      </c>
      <c r="F138" s="37">
        <v>44952</v>
      </c>
      <c r="G138" s="38">
        <v>25423129</v>
      </c>
      <c r="H138" s="76">
        <v>9</v>
      </c>
      <c r="I138" s="64">
        <v>25827836.539999999</v>
      </c>
      <c r="J138" s="76">
        <v>1</v>
      </c>
      <c r="K138" s="64">
        <v>1790538.86</v>
      </c>
      <c r="L138" s="76">
        <v>7</v>
      </c>
      <c r="M138" s="64">
        <v>20858584.48</v>
      </c>
      <c r="N138" s="76">
        <v>1</v>
      </c>
      <c r="O138" s="64">
        <v>3178713.2</v>
      </c>
      <c r="P138" s="76"/>
      <c r="Q138" s="64"/>
      <c r="R138" s="70">
        <v>0.89088653642909177</v>
      </c>
      <c r="S138" s="70">
        <v>0.82045701298215501</v>
      </c>
      <c r="T138" s="102">
        <v>9378147.3920000009</v>
      </c>
      <c r="U138" s="70">
        <v>0.36888250034053638</v>
      </c>
      <c r="V138" s="64">
        <v>5759411.6639999999</v>
      </c>
      <c r="W138" s="96">
        <v>0.59542470385922996</v>
      </c>
    </row>
    <row r="139" spans="1:23" x14ac:dyDescent="0.2">
      <c r="A139" s="27">
        <v>134</v>
      </c>
      <c r="B139" s="28" t="s">
        <v>255</v>
      </c>
      <c r="C139" s="29" t="s">
        <v>515</v>
      </c>
      <c r="D139" s="29" t="s">
        <v>256</v>
      </c>
      <c r="E139" s="30" t="s">
        <v>12</v>
      </c>
      <c r="F139" s="31">
        <v>45138</v>
      </c>
      <c r="G139" s="32">
        <v>18376234</v>
      </c>
      <c r="H139" s="75">
        <v>8</v>
      </c>
      <c r="I139" s="63">
        <v>16180491.630000001</v>
      </c>
      <c r="J139" s="75"/>
      <c r="K139" s="63"/>
      <c r="L139" s="75">
        <v>8</v>
      </c>
      <c r="M139" s="63">
        <v>16180491.630000001</v>
      </c>
      <c r="N139" s="75"/>
      <c r="O139" s="63"/>
      <c r="P139" s="75"/>
      <c r="Q139" s="63"/>
      <c r="R139" s="69">
        <v>0.88051184100071866</v>
      </c>
      <c r="S139" s="69">
        <v>0.88051184100071866</v>
      </c>
      <c r="T139" s="101">
        <v>13126871.592</v>
      </c>
      <c r="U139" s="69">
        <v>0.71433959711222661</v>
      </c>
      <c r="V139" s="63">
        <v>1200000</v>
      </c>
      <c r="W139" s="95">
        <v>0.77964133412754755</v>
      </c>
    </row>
    <row r="140" spans="1:23" ht="25.5" x14ac:dyDescent="0.2">
      <c r="A140" s="33">
        <v>135</v>
      </c>
      <c r="B140" s="59" t="s">
        <v>58</v>
      </c>
      <c r="C140" s="35" t="s">
        <v>516</v>
      </c>
      <c r="D140" s="35" t="s">
        <v>573</v>
      </c>
      <c r="E140" s="36" t="s">
        <v>12</v>
      </c>
      <c r="F140" s="37">
        <v>44936</v>
      </c>
      <c r="G140" s="38">
        <v>16668886</v>
      </c>
      <c r="H140" s="76">
        <v>20</v>
      </c>
      <c r="I140" s="64">
        <v>17281188.41</v>
      </c>
      <c r="J140" s="76">
        <v>1</v>
      </c>
      <c r="K140" s="64">
        <v>255200</v>
      </c>
      <c r="L140" s="76">
        <v>17</v>
      </c>
      <c r="M140" s="64">
        <v>15170789.210000001</v>
      </c>
      <c r="N140" s="76">
        <v>2</v>
      </c>
      <c r="O140" s="64">
        <v>1855199.2</v>
      </c>
      <c r="P140" s="76"/>
      <c r="Q140" s="64"/>
      <c r="R140" s="70">
        <v>0.9254361215260577</v>
      </c>
      <c r="S140" s="70">
        <v>0.91012616020050774</v>
      </c>
      <c r="T140" s="102">
        <v>3611013.5920000002</v>
      </c>
      <c r="U140" s="70">
        <v>0.2166319688070337</v>
      </c>
      <c r="V140" s="64">
        <v>0</v>
      </c>
      <c r="W140" s="96">
        <v>0.2166319688070337</v>
      </c>
    </row>
    <row r="141" spans="1:23" x14ac:dyDescent="0.2">
      <c r="A141" s="27">
        <v>136</v>
      </c>
      <c r="B141" s="28" t="s">
        <v>297</v>
      </c>
      <c r="C141" s="29" t="s">
        <v>517</v>
      </c>
      <c r="D141" s="29" t="s">
        <v>298</v>
      </c>
      <c r="E141" s="30" t="s">
        <v>12</v>
      </c>
      <c r="F141" s="31">
        <v>45236</v>
      </c>
      <c r="G141" s="32">
        <v>14937553</v>
      </c>
      <c r="H141" s="75">
        <v>8</v>
      </c>
      <c r="I141" s="63">
        <v>9581599.4000000004</v>
      </c>
      <c r="J141" s="75">
        <v>2</v>
      </c>
      <c r="K141" s="63">
        <v>2480003.2799999998</v>
      </c>
      <c r="L141" s="75">
        <v>5</v>
      </c>
      <c r="M141" s="63">
        <v>5821596.21</v>
      </c>
      <c r="N141" s="75">
        <v>1</v>
      </c>
      <c r="O141" s="63">
        <v>1279999.9099999999</v>
      </c>
      <c r="P141" s="75"/>
      <c r="Q141" s="63"/>
      <c r="R141" s="69">
        <v>0.55575364251427262</v>
      </c>
      <c r="S141" s="69">
        <v>0.38972890740538291</v>
      </c>
      <c r="T141" s="101">
        <v>2113349.0079999999</v>
      </c>
      <c r="U141" s="69">
        <v>0.14147892951409111</v>
      </c>
      <c r="V141" s="63">
        <v>2282832.7119999998</v>
      </c>
      <c r="W141" s="95">
        <v>0.2943040081598372</v>
      </c>
    </row>
    <row r="142" spans="1:23" x14ac:dyDescent="0.2">
      <c r="A142" s="33">
        <v>137</v>
      </c>
      <c r="B142" s="34" t="s">
        <v>78</v>
      </c>
      <c r="C142" s="35" t="s">
        <v>518</v>
      </c>
      <c r="D142" s="35" t="s">
        <v>79</v>
      </c>
      <c r="E142" s="36" t="s">
        <v>12</v>
      </c>
      <c r="F142" s="37">
        <v>44985</v>
      </c>
      <c r="G142" s="38">
        <v>41423153</v>
      </c>
      <c r="H142" s="76">
        <v>11</v>
      </c>
      <c r="I142" s="64">
        <v>43553277.329999998</v>
      </c>
      <c r="J142" s="76"/>
      <c r="K142" s="64"/>
      <c r="L142" s="76">
        <v>9</v>
      </c>
      <c r="M142" s="64">
        <v>39605277.340000004</v>
      </c>
      <c r="N142" s="76">
        <v>2</v>
      </c>
      <c r="O142" s="64">
        <v>3947999.99</v>
      </c>
      <c r="P142" s="76"/>
      <c r="Q142" s="64"/>
      <c r="R142" s="70">
        <v>0.95611450292062494</v>
      </c>
      <c r="S142" s="70">
        <v>0.95611450292062516</v>
      </c>
      <c r="T142" s="102">
        <v>27090358.68</v>
      </c>
      <c r="U142" s="70">
        <v>0.65399074474123198</v>
      </c>
      <c r="V142" s="64">
        <v>0</v>
      </c>
      <c r="W142" s="96">
        <v>0.65399074474123198</v>
      </c>
    </row>
    <row r="143" spans="1:23" x14ac:dyDescent="0.2">
      <c r="A143" s="27">
        <v>138</v>
      </c>
      <c r="B143" s="28" t="s">
        <v>42</v>
      </c>
      <c r="C143" s="29" t="s">
        <v>519</v>
      </c>
      <c r="D143" s="29" t="s">
        <v>41</v>
      </c>
      <c r="E143" s="30" t="s">
        <v>12</v>
      </c>
      <c r="F143" s="31">
        <v>44909</v>
      </c>
      <c r="G143" s="32">
        <v>50565591</v>
      </c>
      <c r="H143" s="75">
        <v>33</v>
      </c>
      <c r="I143" s="63">
        <v>49434855.900000013</v>
      </c>
      <c r="J143" s="75">
        <v>5</v>
      </c>
      <c r="K143" s="63">
        <v>3855955.96</v>
      </c>
      <c r="L143" s="75">
        <v>26</v>
      </c>
      <c r="M143" s="63">
        <v>43390899.939999998</v>
      </c>
      <c r="N143" s="75">
        <v>2</v>
      </c>
      <c r="O143" s="63">
        <v>2188000</v>
      </c>
      <c r="P143" s="75"/>
      <c r="Q143" s="63"/>
      <c r="R143" s="69">
        <v>0.93436771855390766</v>
      </c>
      <c r="S143" s="69">
        <v>0.85811119937271174</v>
      </c>
      <c r="T143" s="101">
        <v>16921097.664000001</v>
      </c>
      <c r="U143" s="69">
        <v>0.33463660424734282</v>
      </c>
      <c r="V143" s="63">
        <v>439599.50400000002</v>
      </c>
      <c r="W143" s="95">
        <v>0.3433302533337344</v>
      </c>
    </row>
    <row r="144" spans="1:23" x14ac:dyDescent="0.2">
      <c r="A144" s="33">
        <v>139</v>
      </c>
      <c r="B144" s="34" t="s">
        <v>103</v>
      </c>
      <c r="C144" s="35" t="s">
        <v>520</v>
      </c>
      <c r="D144" s="35" t="s">
        <v>574</v>
      </c>
      <c r="E144" s="36" t="s">
        <v>12</v>
      </c>
      <c r="F144" s="37">
        <v>44993</v>
      </c>
      <c r="G144" s="38">
        <v>41420471</v>
      </c>
      <c r="H144" s="76">
        <v>7</v>
      </c>
      <c r="I144" s="64">
        <v>42936925.909999996</v>
      </c>
      <c r="J144" s="76"/>
      <c r="K144" s="64"/>
      <c r="L144" s="76">
        <v>6</v>
      </c>
      <c r="M144" s="64">
        <v>38946417.909999996</v>
      </c>
      <c r="N144" s="76">
        <v>1</v>
      </c>
      <c r="O144" s="64">
        <v>3990508</v>
      </c>
      <c r="P144" s="76"/>
      <c r="Q144" s="64"/>
      <c r="R144" s="70">
        <v>0.94026979823575652</v>
      </c>
      <c r="S144" s="70">
        <v>0.94026979823575652</v>
      </c>
      <c r="T144" s="102">
        <v>10457137.927999999</v>
      </c>
      <c r="U144" s="70">
        <v>0.25246303761248873</v>
      </c>
      <c r="V144" s="64">
        <v>0</v>
      </c>
      <c r="W144" s="96">
        <v>0.25246303761248873</v>
      </c>
    </row>
    <row r="145" spans="1:23" ht="13.5" thickBot="1" x14ac:dyDescent="0.25">
      <c r="A145" s="39">
        <v>140</v>
      </c>
      <c r="B145" s="28" t="s">
        <v>133</v>
      </c>
      <c r="C145" s="41" t="s">
        <v>521</v>
      </c>
      <c r="D145" s="41" t="s">
        <v>134</v>
      </c>
      <c r="E145" s="42" t="s">
        <v>12</v>
      </c>
      <c r="F145" s="43">
        <v>45042</v>
      </c>
      <c r="G145" s="44">
        <v>22845634</v>
      </c>
      <c r="H145" s="77">
        <v>11</v>
      </c>
      <c r="I145" s="65">
        <v>17111396.789999999</v>
      </c>
      <c r="J145" s="77"/>
      <c r="K145" s="65"/>
      <c r="L145" s="77">
        <v>11</v>
      </c>
      <c r="M145" s="65">
        <v>17111396.789999999</v>
      </c>
      <c r="N145" s="77"/>
      <c r="O145" s="65"/>
      <c r="P145" s="77"/>
      <c r="Q145" s="65"/>
      <c r="R145" s="71">
        <v>0.74900074079800105</v>
      </c>
      <c r="S145" s="71">
        <v>0.74900074079800105</v>
      </c>
      <c r="T145" s="103">
        <v>9364860.0240000002</v>
      </c>
      <c r="U145" s="71">
        <v>0.4099190254032784</v>
      </c>
      <c r="V145" s="65">
        <v>0</v>
      </c>
      <c r="W145" s="97">
        <v>0.4099190254032784</v>
      </c>
    </row>
    <row r="146" spans="1:23" x14ac:dyDescent="0.2">
      <c r="A146" s="21">
        <v>141</v>
      </c>
      <c r="B146" s="22" t="s">
        <v>86</v>
      </c>
      <c r="C146" s="23" t="s">
        <v>522</v>
      </c>
      <c r="D146" s="23" t="s">
        <v>87</v>
      </c>
      <c r="E146" s="24" t="s">
        <v>13</v>
      </c>
      <c r="F146" s="25">
        <v>44960</v>
      </c>
      <c r="G146" s="26">
        <v>16178773</v>
      </c>
      <c r="H146" s="74">
        <v>5</v>
      </c>
      <c r="I146" s="62">
        <v>16178397.130000001</v>
      </c>
      <c r="J146" s="74">
        <v>1</v>
      </c>
      <c r="K146" s="62">
        <v>3601218.33</v>
      </c>
      <c r="L146" s="74">
        <v>4</v>
      </c>
      <c r="M146" s="62">
        <v>12577178.800000001</v>
      </c>
      <c r="N146" s="74"/>
      <c r="O146" s="62"/>
      <c r="P146" s="74"/>
      <c r="Q146" s="62"/>
      <c r="R146" s="68">
        <v>0.99997676770667343</v>
      </c>
      <c r="S146" s="68">
        <v>0.77738767952303933</v>
      </c>
      <c r="T146" s="100">
        <v>4749035.1325000003</v>
      </c>
      <c r="U146" s="68">
        <v>0.29353493818721599</v>
      </c>
      <c r="V146" s="62">
        <v>0</v>
      </c>
      <c r="W146" s="94">
        <v>0.29353493818721599</v>
      </c>
    </row>
    <row r="147" spans="1:23" x14ac:dyDescent="0.2">
      <c r="A147" s="27">
        <v>142</v>
      </c>
      <c r="B147" s="28" t="s">
        <v>137</v>
      </c>
      <c r="C147" s="29" t="s">
        <v>523</v>
      </c>
      <c r="D147" s="29" t="s">
        <v>138</v>
      </c>
      <c r="E147" s="30" t="s">
        <v>13</v>
      </c>
      <c r="F147" s="31">
        <v>45043</v>
      </c>
      <c r="G147" s="32">
        <v>48685683</v>
      </c>
      <c r="H147" s="75">
        <v>23</v>
      </c>
      <c r="I147" s="63">
        <v>40643449.150000013</v>
      </c>
      <c r="J147" s="75"/>
      <c r="K147" s="63"/>
      <c r="L147" s="75">
        <v>21</v>
      </c>
      <c r="M147" s="63">
        <v>37753550.799999997</v>
      </c>
      <c r="N147" s="75">
        <v>2</v>
      </c>
      <c r="O147" s="63">
        <v>2889898.35</v>
      </c>
      <c r="P147" s="75"/>
      <c r="Q147" s="63"/>
      <c r="R147" s="69">
        <v>0.77545488680933172</v>
      </c>
      <c r="S147" s="69">
        <v>0.7754548868093315</v>
      </c>
      <c r="T147" s="101">
        <v>17380826.830499999</v>
      </c>
      <c r="U147" s="69">
        <v>0.35700078050666351</v>
      </c>
      <c r="V147" s="63">
        <v>1793469.9069999999</v>
      </c>
      <c r="W147" s="95">
        <v>0.39383850766764428</v>
      </c>
    </row>
    <row r="148" spans="1:23" x14ac:dyDescent="0.2">
      <c r="A148" s="33">
        <v>143</v>
      </c>
      <c r="B148" s="34" t="s">
        <v>293</v>
      </c>
      <c r="C148" s="35" t="s">
        <v>524</v>
      </c>
      <c r="D148" s="35" t="s">
        <v>294</v>
      </c>
      <c r="E148" s="36" t="s">
        <v>13</v>
      </c>
      <c r="F148" s="37">
        <v>45236</v>
      </c>
      <c r="G148" s="38">
        <v>69231332</v>
      </c>
      <c r="H148" s="76">
        <v>25</v>
      </c>
      <c r="I148" s="64">
        <v>60337232.530000001</v>
      </c>
      <c r="J148" s="76">
        <v>5</v>
      </c>
      <c r="K148" s="64">
        <v>11051186.890000001</v>
      </c>
      <c r="L148" s="76">
        <v>17</v>
      </c>
      <c r="M148" s="64">
        <v>40940240.560000002</v>
      </c>
      <c r="N148" s="76">
        <v>3</v>
      </c>
      <c r="O148" s="64">
        <v>8345805.0800000001</v>
      </c>
      <c r="P148" s="76"/>
      <c r="Q148" s="64"/>
      <c r="R148" s="70">
        <v>0.75098118074631304</v>
      </c>
      <c r="S148" s="70">
        <v>0.59135422325833631</v>
      </c>
      <c r="T148" s="102">
        <v>5236589.335</v>
      </c>
      <c r="U148" s="70">
        <v>7.5639008866679028E-2</v>
      </c>
      <c r="V148" s="64">
        <v>15821188.356000001</v>
      </c>
      <c r="W148" s="96">
        <v>0.30416542745414749</v>
      </c>
    </row>
    <row r="149" spans="1:23" x14ac:dyDescent="0.2">
      <c r="A149" s="27">
        <v>144</v>
      </c>
      <c r="B149" s="28" t="s">
        <v>93</v>
      </c>
      <c r="C149" s="29" t="s">
        <v>525</v>
      </c>
      <c r="D149" s="29" t="s">
        <v>92</v>
      </c>
      <c r="E149" s="30" t="s">
        <v>13</v>
      </c>
      <c r="F149" s="31">
        <v>44952</v>
      </c>
      <c r="G149" s="32">
        <v>51159706</v>
      </c>
      <c r="H149" s="75">
        <v>13</v>
      </c>
      <c r="I149" s="63">
        <v>51116980.450000003</v>
      </c>
      <c r="J149" s="75">
        <v>1</v>
      </c>
      <c r="K149" s="63">
        <v>1991069.2</v>
      </c>
      <c r="L149" s="75">
        <v>12</v>
      </c>
      <c r="M149" s="63">
        <v>49125911.25</v>
      </c>
      <c r="N149" s="75"/>
      <c r="O149" s="63"/>
      <c r="P149" s="75"/>
      <c r="Q149" s="63"/>
      <c r="R149" s="69">
        <v>0.99916485935239741</v>
      </c>
      <c r="S149" s="69">
        <v>0.9602461603278174</v>
      </c>
      <c r="T149" s="101">
        <v>7409999.9905000003</v>
      </c>
      <c r="U149" s="69">
        <v>0.14484055069628429</v>
      </c>
      <c r="V149" s="63">
        <v>8919099.4340000004</v>
      </c>
      <c r="W149" s="95">
        <v>0.31917891444684998</v>
      </c>
    </row>
    <row r="150" spans="1:23" x14ac:dyDescent="0.2">
      <c r="A150" s="33">
        <v>145</v>
      </c>
      <c r="B150" s="34" t="s">
        <v>139</v>
      </c>
      <c r="C150" s="35" t="s">
        <v>526</v>
      </c>
      <c r="D150" s="35" t="s">
        <v>140</v>
      </c>
      <c r="E150" s="36" t="s">
        <v>13</v>
      </c>
      <c r="F150" s="37">
        <v>45028</v>
      </c>
      <c r="G150" s="38">
        <v>49572895</v>
      </c>
      <c r="H150" s="76">
        <v>31</v>
      </c>
      <c r="I150" s="64">
        <v>41208906.289999999</v>
      </c>
      <c r="J150" s="76">
        <v>7</v>
      </c>
      <c r="K150" s="64">
        <v>6980789.7699999996</v>
      </c>
      <c r="L150" s="76">
        <v>18</v>
      </c>
      <c r="M150" s="64">
        <v>27786213.009999998</v>
      </c>
      <c r="N150" s="76">
        <v>6</v>
      </c>
      <c r="O150" s="64">
        <v>6441903.5099999998</v>
      </c>
      <c r="P150" s="76"/>
      <c r="Q150" s="64"/>
      <c r="R150" s="70">
        <v>0.70133089423161588</v>
      </c>
      <c r="S150" s="70">
        <v>0.56051221156238706</v>
      </c>
      <c r="T150" s="102">
        <v>15366666.793500001</v>
      </c>
      <c r="U150" s="70">
        <v>0.30998122650492782</v>
      </c>
      <c r="V150" s="64">
        <v>3868567.39</v>
      </c>
      <c r="W150" s="96">
        <v>0.38801918232735849</v>
      </c>
    </row>
    <row r="151" spans="1:23" ht="25.5" x14ac:dyDescent="0.2">
      <c r="A151" s="27">
        <v>146</v>
      </c>
      <c r="B151" s="28" t="s">
        <v>100</v>
      </c>
      <c r="C151" s="29" t="s">
        <v>527</v>
      </c>
      <c r="D151" s="29" t="s">
        <v>101</v>
      </c>
      <c r="E151" s="30" t="s">
        <v>13</v>
      </c>
      <c r="F151" s="31">
        <v>44978</v>
      </c>
      <c r="G151" s="32">
        <v>59369302</v>
      </c>
      <c r="H151" s="75">
        <v>19</v>
      </c>
      <c r="I151" s="63">
        <v>54358921.689999998</v>
      </c>
      <c r="J151" s="75"/>
      <c r="K151" s="63"/>
      <c r="L151" s="75">
        <v>15</v>
      </c>
      <c r="M151" s="63">
        <v>43394621.149999999</v>
      </c>
      <c r="N151" s="75">
        <v>4</v>
      </c>
      <c r="O151" s="63">
        <v>10964300.539999999</v>
      </c>
      <c r="P151" s="75"/>
      <c r="Q151" s="63"/>
      <c r="R151" s="69">
        <v>0.73092692162693773</v>
      </c>
      <c r="S151" s="69">
        <v>0.73092692162693773</v>
      </c>
      <c r="T151" s="101">
        <v>4071175.1535</v>
      </c>
      <c r="U151" s="69">
        <v>6.8573741249307596E-2</v>
      </c>
      <c r="V151" s="63">
        <v>14071864.179500001</v>
      </c>
      <c r="W151" s="95">
        <v>0.30559630519152808</v>
      </c>
    </row>
    <row r="152" spans="1:23" x14ac:dyDescent="0.2">
      <c r="A152" s="33">
        <v>147</v>
      </c>
      <c r="B152" s="34" t="s">
        <v>259</v>
      </c>
      <c r="C152" s="35" t="s">
        <v>528</v>
      </c>
      <c r="D152" s="35" t="s">
        <v>260</v>
      </c>
      <c r="E152" s="36" t="s">
        <v>13</v>
      </c>
      <c r="F152" s="37">
        <v>45182</v>
      </c>
      <c r="G152" s="38">
        <v>45503991</v>
      </c>
      <c r="H152" s="76">
        <v>11</v>
      </c>
      <c r="I152" s="64">
        <v>44069976.599999987</v>
      </c>
      <c r="J152" s="76"/>
      <c r="K152" s="64"/>
      <c r="L152" s="76">
        <v>10</v>
      </c>
      <c r="M152" s="64">
        <v>38464976.600000001</v>
      </c>
      <c r="N152" s="76">
        <v>1</v>
      </c>
      <c r="O152" s="64">
        <v>5605000</v>
      </c>
      <c r="P152" s="76"/>
      <c r="Q152" s="64"/>
      <c r="R152" s="70">
        <v>0.84530995533996112</v>
      </c>
      <c r="S152" s="70">
        <v>0.84530995533996112</v>
      </c>
      <c r="T152" s="102">
        <v>16256138.096000001</v>
      </c>
      <c r="U152" s="70">
        <v>0.35724642473667861</v>
      </c>
      <c r="V152" s="64">
        <v>413009.50400000002</v>
      </c>
      <c r="W152" s="96">
        <v>0.36632276056840818</v>
      </c>
    </row>
    <row r="153" spans="1:23" ht="13.5" thickBot="1" x14ac:dyDescent="0.25">
      <c r="A153" s="39">
        <v>148</v>
      </c>
      <c r="B153" s="40" t="s">
        <v>35</v>
      </c>
      <c r="C153" s="41" t="s">
        <v>529</v>
      </c>
      <c r="D153" s="41" t="s">
        <v>36</v>
      </c>
      <c r="E153" s="42" t="s">
        <v>13</v>
      </c>
      <c r="F153" s="43">
        <v>44900</v>
      </c>
      <c r="G153" s="44">
        <v>94503042</v>
      </c>
      <c r="H153" s="77">
        <v>35</v>
      </c>
      <c r="I153" s="65">
        <v>94256588.800000012</v>
      </c>
      <c r="J153" s="77">
        <v>3</v>
      </c>
      <c r="K153" s="65">
        <v>4676579.3899999997</v>
      </c>
      <c r="L153" s="77">
        <v>28</v>
      </c>
      <c r="M153" s="65">
        <v>80936711.319999993</v>
      </c>
      <c r="N153" s="77">
        <v>4</v>
      </c>
      <c r="O153" s="65">
        <v>8643298.0899999999</v>
      </c>
      <c r="P153" s="77"/>
      <c r="Q153" s="65"/>
      <c r="R153" s="71">
        <v>0.9059315858848227</v>
      </c>
      <c r="S153" s="71">
        <v>0.85644556627076607</v>
      </c>
      <c r="T153" s="103">
        <v>41905036.027999997</v>
      </c>
      <c r="U153" s="71">
        <v>0.44342526061753651</v>
      </c>
      <c r="V153" s="65">
        <v>0</v>
      </c>
      <c r="W153" s="97">
        <v>0.44342526061753651</v>
      </c>
    </row>
    <row r="154" spans="1:23" x14ac:dyDescent="0.2">
      <c r="A154" s="21">
        <v>149</v>
      </c>
      <c r="B154" s="22" t="s">
        <v>66</v>
      </c>
      <c r="C154" s="23" t="s">
        <v>530</v>
      </c>
      <c r="D154" s="23" t="s">
        <v>67</v>
      </c>
      <c r="E154" s="24" t="s">
        <v>14</v>
      </c>
      <c r="F154" s="25">
        <v>44951</v>
      </c>
      <c r="G154" s="26">
        <v>39097698</v>
      </c>
      <c r="H154" s="74">
        <v>35</v>
      </c>
      <c r="I154" s="62">
        <v>31402401.91</v>
      </c>
      <c r="J154" s="74">
        <v>1</v>
      </c>
      <c r="K154" s="62">
        <v>998140.77</v>
      </c>
      <c r="L154" s="74">
        <v>31</v>
      </c>
      <c r="M154" s="62">
        <v>26871296.719999999</v>
      </c>
      <c r="N154" s="74">
        <v>3</v>
      </c>
      <c r="O154" s="62">
        <v>3532964.42</v>
      </c>
      <c r="P154" s="74"/>
      <c r="Q154" s="62"/>
      <c r="R154" s="68">
        <v>0.71281530411330107</v>
      </c>
      <c r="S154" s="68">
        <v>0.68728590414709323</v>
      </c>
      <c r="T154" s="100">
        <v>21406585.932</v>
      </c>
      <c r="U154" s="68">
        <v>0.54751525094904563</v>
      </c>
      <c r="V154" s="62">
        <v>0</v>
      </c>
      <c r="W154" s="94">
        <v>0.54751525094904563</v>
      </c>
    </row>
    <row r="155" spans="1:23" x14ac:dyDescent="0.2">
      <c r="A155" s="27">
        <v>150</v>
      </c>
      <c r="B155" s="28" t="s">
        <v>304</v>
      </c>
      <c r="C155" s="29" t="s">
        <v>531</v>
      </c>
      <c r="D155" s="29" t="s">
        <v>303</v>
      </c>
      <c r="E155" s="30" t="s">
        <v>14</v>
      </c>
      <c r="F155" s="31">
        <v>45264</v>
      </c>
      <c r="G155" s="32">
        <v>38249553</v>
      </c>
      <c r="H155" s="75">
        <v>33</v>
      </c>
      <c r="I155" s="63">
        <v>33420701.75</v>
      </c>
      <c r="J155" s="75">
        <v>2</v>
      </c>
      <c r="K155" s="63">
        <v>2154162.84</v>
      </c>
      <c r="L155" s="75">
        <v>29</v>
      </c>
      <c r="M155" s="63">
        <v>28866538.909999996</v>
      </c>
      <c r="N155" s="75">
        <v>2</v>
      </c>
      <c r="O155" s="63">
        <v>2400000</v>
      </c>
      <c r="P155" s="75"/>
      <c r="Q155" s="63"/>
      <c r="R155" s="69">
        <v>0.81100821622673602</v>
      </c>
      <c r="S155" s="69">
        <v>0.75468957532654046</v>
      </c>
      <c r="T155" s="101">
        <v>13909942</v>
      </c>
      <c r="U155" s="69">
        <v>0.36366286424314548</v>
      </c>
      <c r="V155" s="63">
        <v>1594044.9920000001</v>
      </c>
      <c r="W155" s="95">
        <v>0.4053377301428856</v>
      </c>
    </row>
    <row r="156" spans="1:23" x14ac:dyDescent="0.2">
      <c r="A156" s="33">
        <v>151</v>
      </c>
      <c r="B156" s="34" t="s">
        <v>203</v>
      </c>
      <c r="C156" s="35" t="s">
        <v>532</v>
      </c>
      <c r="D156" s="35" t="s">
        <v>204</v>
      </c>
      <c r="E156" s="36" t="s">
        <v>14</v>
      </c>
      <c r="F156" s="37">
        <v>45099</v>
      </c>
      <c r="G156" s="38">
        <v>17145144</v>
      </c>
      <c r="H156" s="76">
        <v>11</v>
      </c>
      <c r="I156" s="64">
        <v>14786761.390000001</v>
      </c>
      <c r="J156" s="76"/>
      <c r="K156" s="64"/>
      <c r="L156" s="76">
        <v>11</v>
      </c>
      <c r="M156" s="64">
        <v>14786761.390000001</v>
      </c>
      <c r="N156" s="76"/>
      <c r="O156" s="64"/>
      <c r="P156" s="76"/>
      <c r="Q156" s="64"/>
      <c r="R156" s="70">
        <v>0.86244603078282689</v>
      </c>
      <c r="S156" s="70">
        <v>0.86244603078282689</v>
      </c>
      <c r="T156" s="102">
        <v>14747169.424000001</v>
      </c>
      <c r="U156" s="70">
        <v>0.86013680748321508</v>
      </c>
      <c r="V156" s="64">
        <v>0</v>
      </c>
      <c r="W156" s="96">
        <v>0.86013680748321508</v>
      </c>
    </row>
    <row r="157" spans="1:23" x14ac:dyDescent="0.2">
      <c r="A157" s="27">
        <v>152</v>
      </c>
      <c r="B157" s="28" t="s">
        <v>271</v>
      </c>
      <c r="C157" s="29" t="s">
        <v>533</v>
      </c>
      <c r="D157" s="29" t="s">
        <v>272</v>
      </c>
      <c r="E157" s="30" t="s">
        <v>14</v>
      </c>
      <c r="F157" s="31">
        <v>45176</v>
      </c>
      <c r="G157" s="32">
        <v>6282665</v>
      </c>
      <c r="H157" s="75">
        <v>6</v>
      </c>
      <c r="I157" s="63">
        <v>8519112.3499999996</v>
      </c>
      <c r="J157" s="75"/>
      <c r="K157" s="63"/>
      <c r="L157" s="75">
        <v>5</v>
      </c>
      <c r="M157" s="63">
        <v>5751331.54</v>
      </c>
      <c r="N157" s="75">
        <v>1</v>
      </c>
      <c r="O157" s="63">
        <v>2767780.81</v>
      </c>
      <c r="P157" s="75"/>
      <c r="Q157" s="63"/>
      <c r="R157" s="69">
        <v>0.91542865010310104</v>
      </c>
      <c r="S157" s="69">
        <v>0.91542865010310115</v>
      </c>
      <c r="T157" s="101">
        <v>0</v>
      </c>
      <c r="U157" s="69">
        <v>0</v>
      </c>
      <c r="V157" s="63">
        <v>1569708.9920000001</v>
      </c>
      <c r="W157" s="95">
        <v>0.24984763504022581</v>
      </c>
    </row>
    <row r="158" spans="1:23" x14ac:dyDescent="0.2">
      <c r="A158" s="33">
        <v>153</v>
      </c>
      <c r="B158" s="34" t="s">
        <v>162</v>
      </c>
      <c r="C158" s="35" t="s">
        <v>534</v>
      </c>
      <c r="D158" s="35" t="s">
        <v>163</v>
      </c>
      <c r="E158" s="36" t="s">
        <v>14</v>
      </c>
      <c r="F158" s="37">
        <v>45056</v>
      </c>
      <c r="G158" s="38">
        <v>23648234</v>
      </c>
      <c r="H158" s="76">
        <v>7</v>
      </c>
      <c r="I158" s="64">
        <v>21951369.329999998</v>
      </c>
      <c r="J158" s="76">
        <v>1</v>
      </c>
      <c r="K158" s="64">
        <v>4427264.53</v>
      </c>
      <c r="L158" s="76">
        <v>6</v>
      </c>
      <c r="M158" s="64">
        <v>17524104.800000001</v>
      </c>
      <c r="N158" s="76"/>
      <c r="O158" s="64"/>
      <c r="P158" s="76"/>
      <c r="Q158" s="64"/>
      <c r="R158" s="70">
        <v>0.92824560726183603</v>
      </c>
      <c r="S158" s="70">
        <v>0.74103228173401869</v>
      </c>
      <c r="T158" s="102">
        <v>6484206.432</v>
      </c>
      <c r="U158" s="70">
        <v>0.27419410819429468</v>
      </c>
      <c r="V158" s="64">
        <v>1433385.9920000001</v>
      </c>
      <c r="W158" s="96">
        <v>0.33480692148090208</v>
      </c>
    </row>
    <row r="159" spans="1:23" x14ac:dyDescent="0.2">
      <c r="A159" s="27">
        <v>154</v>
      </c>
      <c r="B159" s="28" t="s">
        <v>235</v>
      </c>
      <c r="C159" s="29" t="s">
        <v>535</v>
      </c>
      <c r="D159" s="29" t="s">
        <v>236</v>
      </c>
      <c r="E159" s="30" t="s">
        <v>14</v>
      </c>
      <c r="F159" s="31">
        <v>45125</v>
      </c>
      <c r="G159" s="32">
        <v>32207748</v>
      </c>
      <c r="H159" s="75">
        <v>22</v>
      </c>
      <c r="I159" s="63">
        <v>30662616.170000002</v>
      </c>
      <c r="J159" s="75"/>
      <c r="K159" s="63"/>
      <c r="L159" s="75">
        <v>22</v>
      </c>
      <c r="M159" s="63">
        <v>30662616.170000002</v>
      </c>
      <c r="N159" s="75"/>
      <c r="O159" s="63"/>
      <c r="P159" s="75"/>
      <c r="Q159" s="63"/>
      <c r="R159" s="69">
        <v>0.95202608297854296</v>
      </c>
      <c r="S159" s="69">
        <v>0.95202608297854296</v>
      </c>
      <c r="T159" s="101">
        <v>19302808.079999998</v>
      </c>
      <c r="U159" s="69">
        <v>0.59932187994019337</v>
      </c>
      <c r="V159" s="63">
        <v>3239999.992000001</v>
      </c>
      <c r="W159" s="95">
        <v>0.6999187919627291</v>
      </c>
    </row>
    <row r="160" spans="1:23" x14ac:dyDescent="0.2">
      <c r="A160" s="33">
        <v>155</v>
      </c>
      <c r="B160" s="34" t="s">
        <v>312</v>
      </c>
      <c r="C160" s="35" t="s">
        <v>536</v>
      </c>
      <c r="D160" s="35" t="s">
        <v>311</v>
      </c>
      <c r="E160" s="36" t="s">
        <v>14</v>
      </c>
      <c r="F160" s="37">
        <v>45236</v>
      </c>
      <c r="G160" s="38">
        <v>19107961</v>
      </c>
      <c r="H160" s="76">
        <v>11</v>
      </c>
      <c r="I160" s="64">
        <v>11591116.74</v>
      </c>
      <c r="J160" s="76">
        <v>2</v>
      </c>
      <c r="K160" s="64">
        <v>1061370.3999999999</v>
      </c>
      <c r="L160" s="76">
        <v>9</v>
      </c>
      <c r="M160" s="64">
        <v>10529746.340000002</v>
      </c>
      <c r="N160" s="76"/>
      <c r="O160" s="64"/>
      <c r="P160" s="76"/>
      <c r="Q160" s="64"/>
      <c r="R160" s="70">
        <v>0.60661191112960722</v>
      </c>
      <c r="S160" s="70">
        <v>0.55106593215257238</v>
      </c>
      <c r="T160" s="102">
        <v>6243134.1600000001</v>
      </c>
      <c r="U160" s="70">
        <v>0.32672947992724077</v>
      </c>
      <c r="V160" s="64">
        <v>2046590.4</v>
      </c>
      <c r="W160" s="96">
        <v>0.43383616703006672</v>
      </c>
    </row>
    <row r="161" spans="1:23" ht="25.5" x14ac:dyDescent="0.2">
      <c r="A161" s="27">
        <v>156</v>
      </c>
      <c r="B161" s="28" t="s">
        <v>324</v>
      </c>
      <c r="C161" s="29" t="s">
        <v>537</v>
      </c>
      <c r="D161" s="29" t="s">
        <v>325</v>
      </c>
      <c r="E161" s="30" t="s">
        <v>14</v>
      </c>
      <c r="F161" s="31">
        <v>45302</v>
      </c>
      <c r="G161" s="32">
        <v>19078892</v>
      </c>
      <c r="H161" s="75">
        <v>15</v>
      </c>
      <c r="I161" s="63">
        <v>15235049.630000001</v>
      </c>
      <c r="J161" s="75">
        <v>3</v>
      </c>
      <c r="K161" s="63">
        <v>3359576</v>
      </c>
      <c r="L161" s="75">
        <v>12</v>
      </c>
      <c r="M161" s="63">
        <v>11875473.630000001</v>
      </c>
      <c r="N161" s="75"/>
      <c r="O161" s="63"/>
      <c r="P161" s="75"/>
      <c r="Q161" s="63"/>
      <c r="R161" s="69">
        <v>0.79852905661397955</v>
      </c>
      <c r="S161" s="69">
        <v>0.62244042421331391</v>
      </c>
      <c r="T161" s="101">
        <v>3806201.8879999998</v>
      </c>
      <c r="U161" s="69">
        <v>0.19949805722470679</v>
      </c>
      <c r="V161" s="63">
        <v>2718493.4160000002</v>
      </c>
      <c r="W161" s="95">
        <v>0.34198502219101617</v>
      </c>
    </row>
    <row r="162" spans="1:23" x14ac:dyDescent="0.2">
      <c r="A162" s="33">
        <v>157</v>
      </c>
      <c r="B162" s="34" t="s">
        <v>153</v>
      </c>
      <c r="C162" s="35" t="s">
        <v>538</v>
      </c>
      <c r="D162" s="35" t="s">
        <v>156</v>
      </c>
      <c r="E162" s="36" t="s">
        <v>14</v>
      </c>
      <c r="F162" s="37">
        <v>45058</v>
      </c>
      <c r="G162" s="38">
        <v>16395258</v>
      </c>
      <c r="H162" s="76">
        <v>20</v>
      </c>
      <c r="I162" s="64">
        <v>14833372.439999999</v>
      </c>
      <c r="J162" s="76">
        <v>1</v>
      </c>
      <c r="K162" s="64">
        <v>753280</v>
      </c>
      <c r="L162" s="76">
        <v>18</v>
      </c>
      <c r="M162" s="64">
        <v>13520092.439999999</v>
      </c>
      <c r="N162" s="76">
        <v>1</v>
      </c>
      <c r="O162" s="64">
        <v>560000</v>
      </c>
      <c r="P162" s="76"/>
      <c r="Q162" s="64"/>
      <c r="R162" s="70">
        <v>0.87057931262807808</v>
      </c>
      <c r="S162" s="70">
        <v>0.82463432048461816</v>
      </c>
      <c r="T162" s="102">
        <v>5267848.432</v>
      </c>
      <c r="U162" s="70">
        <v>0.32130317388113078</v>
      </c>
      <c r="V162" s="64">
        <v>877399.65600000008</v>
      </c>
      <c r="W162" s="96">
        <v>0.37481862670291621</v>
      </c>
    </row>
    <row r="163" spans="1:23" x14ac:dyDescent="0.2">
      <c r="A163" s="27">
        <v>158</v>
      </c>
      <c r="B163" s="28" t="s">
        <v>129</v>
      </c>
      <c r="C163" s="29" t="s">
        <v>539</v>
      </c>
      <c r="D163" s="29" t="s">
        <v>130</v>
      </c>
      <c r="E163" s="30" t="s">
        <v>14</v>
      </c>
      <c r="F163" s="31">
        <v>45029</v>
      </c>
      <c r="G163" s="32">
        <v>17662617</v>
      </c>
      <c r="H163" s="75">
        <v>9</v>
      </c>
      <c r="I163" s="63">
        <v>9451316.3500000015</v>
      </c>
      <c r="J163" s="75"/>
      <c r="K163" s="63"/>
      <c r="L163" s="75">
        <v>9</v>
      </c>
      <c r="M163" s="63">
        <v>9451316.3500000015</v>
      </c>
      <c r="N163" s="75"/>
      <c r="O163" s="63"/>
      <c r="P163" s="75"/>
      <c r="Q163" s="63"/>
      <c r="R163" s="69">
        <v>0.5351028304582498</v>
      </c>
      <c r="S163" s="69">
        <v>0.5351028304582498</v>
      </c>
      <c r="T163" s="101">
        <v>4825543.04</v>
      </c>
      <c r="U163" s="69">
        <v>0.27320657182341668</v>
      </c>
      <c r="V163" s="63">
        <v>2224000</v>
      </c>
      <c r="W163" s="95">
        <v>0.39912222747059511</v>
      </c>
    </row>
    <row r="164" spans="1:23" x14ac:dyDescent="0.2">
      <c r="A164" s="33">
        <v>159</v>
      </c>
      <c r="B164" s="34" t="s">
        <v>301</v>
      </c>
      <c r="C164" s="35" t="s">
        <v>540</v>
      </c>
      <c r="D164" s="35" t="s">
        <v>302</v>
      </c>
      <c r="E164" s="36" t="s">
        <v>14</v>
      </c>
      <c r="F164" s="37">
        <v>45236</v>
      </c>
      <c r="G164" s="38">
        <v>28460199</v>
      </c>
      <c r="H164" s="76">
        <v>16</v>
      </c>
      <c r="I164" s="64">
        <v>26448982.43</v>
      </c>
      <c r="J164" s="76">
        <v>1</v>
      </c>
      <c r="K164" s="64">
        <v>4000000</v>
      </c>
      <c r="L164" s="76">
        <v>13</v>
      </c>
      <c r="M164" s="64">
        <v>17784405.709999997</v>
      </c>
      <c r="N164" s="76">
        <v>2</v>
      </c>
      <c r="O164" s="64">
        <v>4664576.72</v>
      </c>
      <c r="P164" s="76"/>
      <c r="Q164" s="64"/>
      <c r="R164" s="70">
        <v>0.76543406144138348</v>
      </c>
      <c r="S164" s="70">
        <v>0.62488690644784317</v>
      </c>
      <c r="T164" s="102">
        <v>12878313.408</v>
      </c>
      <c r="U164" s="70">
        <v>0.45250257765239099</v>
      </c>
      <c r="V164" s="64">
        <v>2799976</v>
      </c>
      <c r="W164" s="96">
        <v>0.55088474286493916</v>
      </c>
    </row>
    <row r="165" spans="1:23" x14ac:dyDescent="0.2">
      <c r="A165" s="27">
        <v>160</v>
      </c>
      <c r="B165" s="28" t="s">
        <v>313</v>
      </c>
      <c r="C165" s="29" t="s">
        <v>541</v>
      </c>
      <c r="D165" s="29" t="s">
        <v>314</v>
      </c>
      <c r="E165" s="30" t="s">
        <v>14</v>
      </c>
      <c r="F165" s="31">
        <v>45236</v>
      </c>
      <c r="G165" s="32">
        <v>14871843</v>
      </c>
      <c r="H165" s="75">
        <v>5</v>
      </c>
      <c r="I165" s="63">
        <v>5046473.5600000015</v>
      </c>
      <c r="J165" s="75"/>
      <c r="K165" s="63"/>
      <c r="L165" s="75">
        <v>5</v>
      </c>
      <c r="M165" s="63">
        <v>5046473.5600000015</v>
      </c>
      <c r="N165" s="75"/>
      <c r="O165" s="63"/>
      <c r="P165" s="75"/>
      <c r="Q165" s="63"/>
      <c r="R165" s="69">
        <v>0.3393307446830901</v>
      </c>
      <c r="S165" s="69">
        <v>0.3393307446830901</v>
      </c>
      <c r="T165" s="101">
        <v>4991670.6720000003</v>
      </c>
      <c r="U165" s="69">
        <v>0.33564573482923399</v>
      </c>
      <c r="V165" s="63">
        <v>0</v>
      </c>
      <c r="W165" s="95">
        <v>0.33564573482923399</v>
      </c>
    </row>
    <row r="166" spans="1:23" x14ac:dyDescent="0.2">
      <c r="A166" s="33">
        <v>161</v>
      </c>
      <c r="B166" s="34" t="s">
        <v>305</v>
      </c>
      <c r="C166" s="35" t="s">
        <v>542</v>
      </c>
      <c r="D166" s="35" t="s">
        <v>306</v>
      </c>
      <c r="E166" s="36" t="s">
        <v>14</v>
      </c>
      <c r="F166" s="37">
        <v>45258</v>
      </c>
      <c r="G166" s="38">
        <v>22700811</v>
      </c>
      <c r="H166" s="76">
        <v>17</v>
      </c>
      <c r="I166" s="64">
        <v>13097761.039999999</v>
      </c>
      <c r="J166" s="76"/>
      <c r="K166" s="64"/>
      <c r="L166" s="76">
        <v>16</v>
      </c>
      <c r="M166" s="64">
        <v>12755361.039999999</v>
      </c>
      <c r="N166" s="76">
        <v>1</v>
      </c>
      <c r="O166" s="64">
        <v>342400</v>
      </c>
      <c r="P166" s="76"/>
      <c r="Q166" s="64"/>
      <c r="R166" s="70">
        <v>0.56189010339762746</v>
      </c>
      <c r="S166" s="70">
        <v>0.56189010339762746</v>
      </c>
      <c r="T166" s="102">
        <v>6622452.8159999996</v>
      </c>
      <c r="U166" s="70">
        <v>0.29172758700118678</v>
      </c>
      <c r="V166" s="64">
        <v>139575.93599999999</v>
      </c>
      <c r="W166" s="96">
        <v>0.29787608698209062</v>
      </c>
    </row>
    <row r="167" spans="1:23" x14ac:dyDescent="0.2">
      <c r="A167" s="27">
        <v>162</v>
      </c>
      <c r="B167" s="28" t="s">
        <v>307</v>
      </c>
      <c r="C167" s="29" t="s">
        <v>543</v>
      </c>
      <c r="D167" s="29" t="s">
        <v>308</v>
      </c>
      <c r="E167" s="30" t="s">
        <v>14</v>
      </c>
      <c r="F167" s="31">
        <v>45274</v>
      </c>
      <c r="G167" s="32">
        <v>7540416</v>
      </c>
      <c r="H167" s="75">
        <v>3</v>
      </c>
      <c r="I167" s="63">
        <v>7010902.4000000004</v>
      </c>
      <c r="J167" s="75"/>
      <c r="K167" s="63"/>
      <c r="L167" s="75">
        <v>3</v>
      </c>
      <c r="M167" s="63">
        <v>7010902.4000000004</v>
      </c>
      <c r="N167" s="75"/>
      <c r="O167" s="63"/>
      <c r="P167" s="75"/>
      <c r="Q167" s="63"/>
      <c r="R167" s="69">
        <v>0.92977660648961546</v>
      </c>
      <c r="S167" s="69">
        <v>0.92977660648961546</v>
      </c>
      <c r="T167" s="101">
        <v>3330902.4</v>
      </c>
      <c r="U167" s="69">
        <v>0.4417398721768136</v>
      </c>
      <c r="V167" s="63">
        <v>0</v>
      </c>
      <c r="W167" s="95">
        <v>0.4417398721768136</v>
      </c>
    </row>
    <row r="168" spans="1:23" ht="25.5" x14ac:dyDescent="0.2">
      <c r="A168" s="33">
        <v>163</v>
      </c>
      <c r="B168" s="34" t="s">
        <v>287</v>
      </c>
      <c r="C168" s="35" t="s">
        <v>544</v>
      </c>
      <c r="D168" s="35" t="s">
        <v>288</v>
      </c>
      <c r="E168" s="36" t="s">
        <v>14</v>
      </c>
      <c r="F168" s="37">
        <v>45245</v>
      </c>
      <c r="G168" s="38">
        <v>12579521</v>
      </c>
      <c r="H168" s="76">
        <v>14</v>
      </c>
      <c r="I168" s="64">
        <v>10728767.4</v>
      </c>
      <c r="J168" s="76">
        <v>2</v>
      </c>
      <c r="K168" s="64">
        <v>1698276.8</v>
      </c>
      <c r="L168" s="76">
        <v>11</v>
      </c>
      <c r="M168" s="64">
        <v>7910890.5999999996</v>
      </c>
      <c r="N168" s="76">
        <v>1</v>
      </c>
      <c r="O168" s="64">
        <v>1119600</v>
      </c>
      <c r="P168" s="76"/>
      <c r="Q168" s="64"/>
      <c r="R168" s="70">
        <v>0.76387387087314362</v>
      </c>
      <c r="S168" s="70">
        <v>0.6288705746427069</v>
      </c>
      <c r="T168" s="102">
        <v>3975399.48</v>
      </c>
      <c r="U168" s="70">
        <v>0.31602153054953358</v>
      </c>
      <c r="V168" s="64">
        <v>479250.85600000003</v>
      </c>
      <c r="W168" s="96">
        <v>0.35411923363377668</v>
      </c>
    </row>
    <row r="169" spans="1:23" ht="13.5" thickBot="1" x14ac:dyDescent="0.25">
      <c r="A169" s="39">
        <v>164</v>
      </c>
      <c r="B169" s="40" t="s">
        <v>321</v>
      </c>
      <c r="C169" s="41" t="s">
        <v>545</v>
      </c>
      <c r="D169" s="41" t="s">
        <v>322</v>
      </c>
      <c r="E169" s="42" t="s">
        <v>14</v>
      </c>
      <c r="F169" s="43">
        <v>45253</v>
      </c>
      <c r="G169" s="44">
        <v>27068369</v>
      </c>
      <c r="H169" s="77">
        <v>18</v>
      </c>
      <c r="I169" s="65">
        <v>26344379.48</v>
      </c>
      <c r="J169" s="77"/>
      <c r="K169" s="65"/>
      <c r="L169" s="77">
        <v>18</v>
      </c>
      <c r="M169" s="65">
        <v>26344379.479999997</v>
      </c>
      <c r="N169" s="77"/>
      <c r="O169" s="65"/>
      <c r="P169" s="77"/>
      <c r="Q169" s="65"/>
      <c r="R169" s="71">
        <v>0.97325330092847473</v>
      </c>
      <c r="S169" s="71">
        <v>0.97325330092847473</v>
      </c>
      <c r="T169" s="103">
        <v>9454469.8159999996</v>
      </c>
      <c r="U169" s="71">
        <v>0.34928110430295972</v>
      </c>
      <c r="V169" s="65">
        <v>5399210.4800000004</v>
      </c>
      <c r="W169" s="97">
        <v>0.54874677879557499</v>
      </c>
    </row>
    <row r="170" spans="1:23" x14ac:dyDescent="0.2">
      <c r="A170" s="21">
        <v>165</v>
      </c>
      <c r="B170" s="22" t="s">
        <v>277</v>
      </c>
      <c r="C170" s="23" t="s">
        <v>546</v>
      </c>
      <c r="D170" s="23" t="s">
        <v>278</v>
      </c>
      <c r="E170" s="24" t="s">
        <v>15</v>
      </c>
      <c r="F170" s="25">
        <v>45211</v>
      </c>
      <c r="G170" s="26">
        <v>17803899</v>
      </c>
      <c r="H170" s="74">
        <v>9</v>
      </c>
      <c r="I170" s="62">
        <v>18412050.710000001</v>
      </c>
      <c r="J170" s="74"/>
      <c r="K170" s="62"/>
      <c r="L170" s="74">
        <v>6</v>
      </c>
      <c r="M170" s="62">
        <v>12568160.800000001</v>
      </c>
      <c r="N170" s="74">
        <v>3</v>
      </c>
      <c r="O170" s="62">
        <v>5843889.9100000001</v>
      </c>
      <c r="P170" s="74"/>
      <c r="Q170" s="62"/>
      <c r="R170" s="68">
        <v>0.70592182083261656</v>
      </c>
      <c r="S170" s="68">
        <v>0.70592182083261656</v>
      </c>
      <c r="T170" s="100">
        <v>4751889.9014999997</v>
      </c>
      <c r="U170" s="68">
        <v>0.26690164337036509</v>
      </c>
      <c r="V170" s="62">
        <v>0</v>
      </c>
      <c r="W170" s="94">
        <v>0.26690164337036509</v>
      </c>
    </row>
    <row r="171" spans="1:23" x14ac:dyDescent="0.2">
      <c r="A171" s="27">
        <v>166</v>
      </c>
      <c r="B171" s="28" t="s">
        <v>197</v>
      </c>
      <c r="C171" s="29" t="s">
        <v>547</v>
      </c>
      <c r="D171" s="29" t="s">
        <v>198</v>
      </c>
      <c r="E171" s="30" t="s">
        <v>15</v>
      </c>
      <c r="F171" s="31">
        <v>45082</v>
      </c>
      <c r="G171" s="32">
        <v>31820059</v>
      </c>
      <c r="H171" s="75">
        <v>12</v>
      </c>
      <c r="I171" s="63">
        <v>29299698.850000001</v>
      </c>
      <c r="J171" s="75">
        <v>2</v>
      </c>
      <c r="K171" s="63">
        <v>1776427.88</v>
      </c>
      <c r="L171" s="75">
        <v>9</v>
      </c>
      <c r="M171" s="63">
        <v>24523270.969999999</v>
      </c>
      <c r="N171" s="75">
        <v>1</v>
      </c>
      <c r="O171" s="63">
        <v>3000000</v>
      </c>
      <c r="P171" s="75"/>
      <c r="Q171" s="63"/>
      <c r="R171" s="69">
        <v>0.8265132019396948</v>
      </c>
      <c r="S171" s="69">
        <v>0.77068590507641732</v>
      </c>
      <c r="T171" s="101">
        <v>17948182.686000001</v>
      </c>
      <c r="U171" s="69">
        <v>0.56405246407619802</v>
      </c>
      <c r="V171" s="63">
        <v>0</v>
      </c>
      <c r="W171" s="95">
        <v>0.56405246407619802</v>
      </c>
    </row>
    <row r="172" spans="1:23" x14ac:dyDescent="0.2">
      <c r="A172" s="33">
        <v>167</v>
      </c>
      <c r="B172" s="34" t="s">
        <v>330</v>
      </c>
      <c r="C172" s="35" t="s">
        <v>548</v>
      </c>
      <c r="D172" s="35" t="s">
        <v>331</v>
      </c>
      <c r="E172" s="36" t="s">
        <v>15</v>
      </c>
      <c r="F172" s="37">
        <v>45264</v>
      </c>
      <c r="G172" s="38">
        <v>17097335</v>
      </c>
      <c r="H172" s="76">
        <v>6</v>
      </c>
      <c r="I172" s="64">
        <v>16868016.550000001</v>
      </c>
      <c r="J172" s="76"/>
      <c r="K172" s="64"/>
      <c r="L172" s="76">
        <v>6</v>
      </c>
      <c r="M172" s="64">
        <v>16868016.550000001</v>
      </c>
      <c r="N172" s="76"/>
      <c r="O172" s="64"/>
      <c r="P172" s="76"/>
      <c r="Q172" s="64"/>
      <c r="R172" s="70">
        <v>0.98658747401276281</v>
      </c>
      <c r="S172" s="70">
        <v>0.98658747401276281</v>
      </c>
      <c r="T172" s="102">
        <v>5924602.5434999997</v>
      </c>
      <c r="U172" s="70">
        <v>0.34652198974284593</v>
      </c>
      <c r="V172" s="64">
        <v>0</v>
      </c>
      <c r="W172" s="96">
        <v>0.34652198974284593</v>
      </c>
    </row>
    <row r="173" spans="1:23" x14ac:dyDescent="0.2">
      <c r="A173" s="27">
        <v>168</v>
      </c>
      <c r="B173" s="28" t="s">
        <v>241</v>
      </c>
      <c r="C173" s="29" t="s">
        <v>549</v>
      </c>
      <c r="D173" s="29" t="s">
        <v>242</v>
      </c>
      <c r="E173" s="30" t="s">
        <v>15</v>
      </c>
      <c r="F173" s="31">
        <v>45134</v>
      </c>
      <c r="G173" s="32">
        <v>16892979</v>
      </c>
      <c r="H173" s="75">
        <v>10</v>
      </c>
      <c r="I173" s="63">
        <v>21692976.27</v>
      </c>
      <c r="J173" s="75">
        <v>1</v>
      </c>
      <c r="K173" s="63">
        <v>2911560</v>
      </c>
      <c r="L173" s="75">
        <v>7</v>
      </c>
      <c r="M173" s="63">
        <v>13881416.970000001</v>
      </c>
      <c r="N173" s="75">
        <v>2</v>
      </c>
      <c r="O173" s="63">
        <v>4899999.3</v>
      </c>
      <c r="P173" s="75"/>
      <c r="Q173" s="63"/>
      <c r="R173" s="69">
        <v>0.99408026079947176</v>
      </c>
      <c r="S173" s="69">
        <v>0.82172700090374828</v>
      </c>
      <c r="T173" s="101">
        <v>1101893.1915</v>
      </c>
      <c r="U173" s="69">
        <v>6.5227879079231665E-2</v>
      </c>
      <c r="V173" s="63">
        <v>2999998.92</v>
      </c>
      <c r="W173" s="95">
        <v>0.24281638611520201</v>
      </c>
    </row>
    <row r="174" spans="1:23" x14ac:dyDescent="0.2">
      <c r="A174" s="33">
        <v>169</v>
      </c>
      <c r="B174" s="34" t="s">
        <v>359</v>
      </c>
      <c r="C174" s="35" t="s">
        <v>550</v>
      </c>
      <c r="D174" s="35" t="s">
        <v>358</v>
      </c>
      <c r="E174" s="36" t="s">
        <v>15</v>
      </c>
      <c r="F174" s="37">
        <v>45322</v>
      </c>
      <c r="G174" s="38">
        <v>17492485</v>
      </c>
      <c r="H174" s="76">
        <v>6</v>
      </c>
      <c r="I174" s="64">
        <v>8376473.0199999996</v>
      </c>
      <c r="J174" s="76">
        <v>1</v>
      </c>
      <c r="K174" s="64">
        <v>1664884.5</v>
      </c>
      <c r="L174" s="76">
        <v>4</v>
      </c>
      <c r="M174" s="64">
        <v>5046704.0199999996</v>
      </c>
      <c r="N174" s="76">
        <v>1</v>
      </c>
      <c r="O174" s="64">
        <v>1664884.5</v>
      </c>
      <c r="P174" s="76"/>
      <c r="Q174" s="64"/>
      <c r="R174" s="70">
        <v>0.3836841089187728</v>
      </c>
      <c r="S174" s="70">
        <v>0.28850697999741032</v>
      </c>
      <c r="T174" s="102">
        <v>0</v>
      </c>
      <c r="U174" s="70">
        <v>0</v>
      </c>
      <c r="V174" s="64">
        <v>5024314.9130000006</v>
      </c>
      <c r="W174" s="96">
        <v>0.28722705281725269</v>
      </c>
    </row>
    <row r="175" spans="1:23" x14ac:dyDescent="0.2">
      <c r="A175" s="27">
        <v>170</v>
      </c>
      <c r="B175" s="28" t="s">
        <v>289</v>
      </c>
      <c r="C175" s="29" t="s">
        <v>551</v>
      </c>
      <c r="D175" s="29" t="s">
        <v>290</v>
      </c>
      <c r="E175" s="30" t="s">
        <v>15</v>
      </c>
      <c r="F175" s="31">
        <v>45211</v>
      </c>
      <c r="G175" s="32">
        <v>24249972</v>
      </c>
      <c r="H175" s="75">
        <v>11</v>
      </c>
      <c r="I175" s="63">
        <v>16839971.620000001</v>
      </c>
      <c r="J175" s="75"/>
      <c r="K175" s="63"/>
      <c r="L175" s="75">
        <v>11</v>
      </c>
      <c r="M175" s="63">
        <v>16839971.620000001</v>
      </c>
      <c r="N175" s="75"/>
      <c r="O175" s="63"/>
      <c r="P175" s="75"/>
      <c r="Q175" s="63"/>
      <c r="R175" s="69">
        <v>0.69443262120055238</v>
      </c>
      <c r="S175" s="69">
        <v>0.69443262120055238</v>
      </c>
      <c r="T175" s="101">
        <v>13316227.206499999</v>
      </c>
      <c r="U175" s="69">
        <v>0.54912340544145777</v>
      </c>
      <c r="V175" s="63">
        <v>1649999.9950000001</v>
      </c>
      <c r="W175" s="95">
        <v>0.6171647209118426</v>
      </c>
    </row>
    <row r="176" spans="1:23" x14ac:dyDescent="0.2">
      <c r="A176" s="33">
        <v>171</v>
      </c>
      <c r="B176" s="34" t="s">
        <v>376</v>
      </c>
      <c r="C176" s="35" t="s">
        <v>552</v>
      </c>
      <c r="D176" s="35" t="s">
        <v>377</v>
      </c>
      <c r="E176" s="36" t="s">
        <v>15</v>
      </c>
      <c r="F176" s="37">
        <v>45316</v>
      </c>
      <c r="G176" s="38">
        <v>12203027</v>
      </c>
      <c r="H176" s="76">
        <v>3</v>
      </c>
      <c r="I176" s="64">
        <v>5941847.1100000003</v>
      </c>
      <c r="J176" s="76"/>
      <c r="K176" s="64"/>
      <c r="L176" s="76">
        <v>3</v>
      </c>
      <c r="M176" s="64">
        <v>5941847.1099999994</v>
      </c>
      <c r="N176" s="76"/>
      <c r="O176" s="64"/>
      <c r="P176" s="76"/>
      <c r="Q176" s="64"/>
      <c r="R176" s="70">
        <v>0.48691583735740318</v>
      </c>
      <c r="S176" s="70">
        <v>0.48691583735740318</v>
      </c>
      <c r="T176" s="102">
        <v>2913557.8975</v>
      </c>
      <c r="U176" s="70">
        <v>0.23875698197668499</v>
      </c>
      <c r="V176" s="64">
        <v>0</v>
      </c>
      <c r="W176" s="96">
        <v>0.23875698197668499</v>
      </c>
    </row>
    <row r="177" spans="1:23" x14ac:dyDescent="0.2">
      <c r="A177" s="27">
        <v>172</v>
      </c>
      <c r="B177" s="28" t="s">
        <v>362</v>
      </c>
      <c r="C177" s="29" t="s">
        <v>553</v>
      </c>
      <c r="D177" s="29" t="s">
        <v>363</v>
      </c>
      <c r="E177" s="30" t="s">
        <v>15</v>
      </c>
      <c r="F177" s="31">
        <v>45348</v>
      </c>
      <c r="G177" s="32">
        <v>15454869</v>
      </c>
      <c r="H177" s="75">
        <v>4</v>
      </c>
      <c r="I177" s="63">
        <v>8099700</v>
      </c>
      <c r="J177" s="75"/>
      <c r="K177" s="63"/>
      <c r="L177" s="75">
        <v>4</v>
      </c>
      <c r="M177" s="63">
        <v>8099700</v>
      </c>
      <c r="N177" s="75"/>
      <c r="O177" s="63"/>
      <c r="P177" s="75"/>
      <c r="Q177" s="63"/>
      <c r="R177" s="69">
        <v>0.52408726337311562</v>
      </c>
      <c r="S177" s="69">
        <v>0.52408726337311562</v>
      </c>
      <c r="T177" s="101">
        <v>0</v>
      </c>
      <c r="U177" s="69">
        <v>0</v>
      </c>
      <c r="V177" s="63">
        <v>4180000</v>
      </c>
      <c r="W177" s="95">
        <v>0.27046492597252042</v>
      </c>
    </row>
    <row r="178" spans="1:23" x14ac:dyDescent="0.2">
      <c r="A178" s="33">
        <v>173</v>
      </c>
      <c r="B178" s="34" t="s">
        <v>180</v>
      </c>
      <c r="C178" s="35" t="s">
        <v>554</v>
      </c>
      <c r="D178" s="35" t="s">
        <v>181</v>
      </c>
      <c r="E178" s="36" t="s">
        <v>15</v>
      </c>
      <c r="F178" s="37">
        <v>45069</v>
      </c>
      <c r="G178" s="38">
        <v>25793422</v>
      </c>
      <c r="H178" s="76">
        <v>17</v>
      </c>
      <c r="I178" s="64">
        <v>22122554.75</v>
      </c>
      <c r="J178" s="76">
        <v>3</v>
      </c>
      <c r="K178" s="64">
        <v>5029708.5</v>
      </c>
      <c r="L178" s="76">
        <v>12</v>
      </c>
      <c r="M178" s="64">
        <v>15904396.449999999</v>
      </c>
      <c r="N178" s="76">
        <v>2</v>
      </c>
      <c r="O178" s="64">
        <v>1188449.8</v>
      </c>
      <c r="P178" s="76"/>
      <c r="Q178" s="64"/>
      <c r="R178" s="70">
        <v>0.81160634482698724</v>
      </c>
      <c r="S178" s="70">
        <v>0.61660668561154852</v>
      </c>
      <c r="T178" s="102">
        <v>8209882.0545000006</v>
      </c>
      <c r="U178" s="70">
        <v>0.31829363527259008</v>
      </c>
      <c r="V178" s="64">
        <v>0</v>
      </c>
      <c r="W178" s="96">
        <v>0.31829363527259008</v>
      </c>
    </row>
    <row r="179" spans="1:23" x14ac:dyDescent="0.2">
      <c r="A179" s="27">
        <v>174</v>
      </c>
      <c r="B179" s="28" t="s">
        <v>172</v>
      </c>
      <c r="C179" s="29" t="s">
        <v>555</v>
      </c>
      <c r="D179" s="29" t="s">
        <v>173</v>
      </c>
      <c r="E179" s="30" t="s">
        <v>15</v>
      </c>
      <c r="F179" s="31">
        <v>45043</v>
      </c>
      <c r="G179" s="32">
        <v>28744422</v>
      </c>
      <c r="H179" s="75">
        <v>7</v>
      </c>
      <c r="I179" s="63">
        <v>20208761.530000001</v>
      </c>
      <c r="J179" s="75">
        <v>1</v>
      </c>
      <c r="K179" s="63">
        <v>3296955</v>
      </c>
      <c r="L179" s="75">
        <v>4</v>
      </c>
      <c r="M179" s="63">
        <v>12236425.92</v>
      </c>
      <c r="N179" s="75">
        <v>2</v>
      </c>
      <c r="O179" s="63">
        <v>4675380.6100000003</v>
      </c>
      <c r="P179" s="75"/>
      <c r="Q179" s="63"/>
      <c r="R179" s="69">
        <v>0.54039635655223828</v>
      </c>
      <c r="S179" s="69">
        <v>0.42569740730914679</v>
      </c>
      <c r="T179" s="101">
        <v>12223853.6325</v>
      </c>
      <c r="U179" s="69">
        <v>0.42526002549294611</v>
      </c>
      <c r="V179" s="63">
        <v>0</v>
      </c>
      <c r="W179" s="95">
        <v>0.42526002549294611</v>
      </c>
    </row>
    <row r="180" spans="1:23" ht="25.5" x14ac:dyDescent="0.2">
      <c r="A180" s="33">
        <v>175</v>
      </c>
      <c r="B180" s="34" t="s">
        <v>366</v>
      </c>
      <c r="C180" s="35" t="s">
        <v>556</v>
      </c>
      <c r="D180" s="35" t="s">
        <v>367</v>
      </c>
      <c r="E180" s="36" t="s">
        <v>15</v>
      </c>
      <c r="F180" s="37">
        <v>45322</v>
      </c>
      <c r="G180" s="38">
        <v>19926670</v>
      </c>
      <c r="H180" s="76">
        <v>5</v>
      </c>
      <c r="I180" s="64">
        <v>10023260.02</v>
      </c>
      <c r="J180" s="76">
        <v>3</v>
      </c>
      <c r="K180" s="64">
        <v>6205786.3800000008</v>
      </c>
      <c r="L180" s="76">
        <v>1</v>
      </c>
      <c r="M180" s="64">
        <v>2003002.63</v>
      </c>
      <c r="N180" s="76">
        <v>1</v>
      </c>
      <c r="O180" s="64">
        <v>1814471.01</v>
      </c>
      <c r="P180" s="76"/>
      <c r="Q180" s="64"/>
      <c r="R180" s="70">
        <v>0.41194986467884498</v>
      </c>
      <c r="S180" s="70">
        <v>0.100518683252144</v>
      </c>
      <c r="T180" s="102">
        <v>0</v>
      </c>
      <c r="U180" s="70">
        <v>0</v>
      </c>
      <c r="V180" s="64">
        <v>1973483.4595000001</v>
      </c>
      <c r="W180" s="96">
        <v>9.9037293210556515E-2</v>
      </c>
    </row>
    <row r="181" spans="1:23" x14ac:dyDescent="0.2">
      <c r="A181" s="27">
        <v>176</v>
      </c>
      <c r="B181" s="28" t="s">
        <v>237</v>
      </c>
      <c r="C181" s="29" t="s">
        <v>557</v>
      </c>
      <c r="D181" s="29" t="s">
        <v>238</v>
      </c>
      <c r="E181" s="30" t="s">
        <v>15</v>
      </c>
      <c r="F181" s="31">
        <v>45148</v>
      </c>
      <c r="G181" s="32">
        <v>35403134</v>
      </c>
      <c r="H181" s="75">
        <v>17</v>
      </c>
      <c r="I181" s="63">
        <v>26128187.059999999</v>
      </c>
      <c r="J181" s="75">
        <v>3</v>
      </c>
      <c r="K181" s="63">
        <v>1170963.5900000001</v>
      </c>
      <c r="L181" s="75">
        <v>14</v>
      </c>
      <c r="M181" s="63">
        <v>24957223.469999999</v>
      </c>
      <c r="N181" s="75"/>
      <c r="O181" s="63"/>
      <c r="P181" s="75"/>
      <c r="Q181" s="63"/>
      <c r="R181" s="69">
        <v>0.73801904260792273</v>
      </c>
      <c r="S181" s="69">
        <v>0.70494390327138834</v>
      </c>
      <c r="T181" s="101">
        <v>4479684.1595000001</v>
      </c>
      <c r="U181" s="69">
        <v>0.1265335481175198</v>
      </c>
      <c r="V181" s="63">
        <v>1086307.8999999999</v>
      </c>
      <c r="W181" s="95">
        <v>0.15721749547653041</v>
      </c>
    </row>
    <row r="182" spans="1:23" ht="25.5" x14ac:dyDescent="0.2">
      <c r="A182" s="33">
        <v>177</v>
      </c>
      <c r="B182" s="34" t="s">
        <v>269</v>
      </c>
      <c r="C182" s="35" t="s">
        <v>558</v>
      </c>
      <c r="D182" s="35" t="s">
        <v>270</v>
      </c>
      <c r="E182" s="36" t="s">
        <v>15</v>
      </c>
      <c r="F182" s="37">
        <v>45183</v>
      </c>
      <c r="G182" s="38">
        <v>21244302</v>
      </c>
      <c r="H182" s="76">
        <v>7</v>
      </c>
      <c r="I182" s="64">
        <v>15099870.710000001</v>
      </c>
      <c r="J182" s="76">
        <v>3</v>
      </c>
      <c r="K182" s="64">
        <v>6941453.8900000006</v>
      </c>
      <c r="L182" s="76">
        <v>3</v>
      </c>
      <c r="M182" s="64">
        <v>5358325.25</v>
      </c>
      <c r="N182" s="76">
        <v>1</v>
      </c>
      <c r="O182" s="64">
        <v>2800091.57</v>
      </c>
      <c r="P182" s="76"/>
      <c r="Q182" s="64"/>
      <c r="R182" s="70">
        <v>0.57896838126289119</v>
      </c>
      <c r="S182" s="70">
        <v>0.25222411402360972</v>
      </c>
      <c r="T182" s="102">
        <v>5315756.7680000002</v>
      </c>
      <c r="U182" s="70">
        <v>0.25022035405070031</v>
      </c>
      <c r="V182" s="64">
        <v>0</v>
      </c>
      <c r="W182" s="96">
        <v>0.25022035405070031</v>
      </c>
    </row>
    <row r="183" spans="1:23" x14ac:dyDescent="0.2">
      <c r="A183" s="27">
        <v>178</v>
      </c>
      <c r="B183" s="28" t="s">
        <v>46</v>
      </c>
      <c r="C183" s="29" t="s">
        <v>559</v>
      </c>
      <c r="D183" s="29" t="s">
        <v>47</v>
      </c>
      <c r="E183" s="30" t="s">
        <v>15</v>
      </c>
      <c r="F183" s="31">
        <v>44937</v>
      </c>
      <c r="G183" s="32">
        <v>57499247</v>
      </c>
      <c r="H183" s="75">
        <v>22</v>
      </c>
      <c r="I183" s="63">
        <v>59227430.020000003</v>
      </c>
      <c r="J183" s="75"/>
      <c r="K183" s="63"/>
      <c r="L183" s="75">
        <v>21</v>
      </c>
      <c r="M183" s="63">
        <v>56401509.670000002</v>
      </c>
      <c r="N183" s="75">
        <v>1</v>
      </c>
      <c r="O183" s="63">
        <v>2825920.35</v>
      </c>
      <c r="P183" s="75"/>
      <c r="Q183" s="63"/>
      <c r="R183" s="69">
        <v>0.98090866598653026</v>
      </c>
      <c r="S183" s="69">
        <v>0.98090866598653026</v>
      </c>
      <c r="T183" s="101">
        <v>21195288.585499998</v>
      </c>
      <c r="U183" s="69">
        <v>0.36861854183064341</v>
      </c>
      <c r="V183" s="63">
        <v>9556485.6699999981</v>
      </c>
      <c r="W183" s="95">
        <v>0.53482046913588266</v>
      </c>
    </row>
    <row r="184" spans="1:23" ht="25.5" x14ac:dyDescent="0.2">
      <c r="A184" s="33">
        <v>179</v>
      </c>
      <c r="B184" s="34" t="s">
        <v>45</v>
      </c>
      <c r="C184" s="35" t="s">
        <v>560</v>
      </c>
      <c r="D184" s="35" t="s">
        <v>562</v>
      </c>
      <c r="E184" s="36" t="s">
        <v>15</v>
      </c>
      <c r="F184" s="37">
        <v>44938</v>
      </c>
      <c r="G184" s="38">
        <v>33581216</v>
      </c>
      <c r="H184" s="76">
        <v>14</v>
      </c>
      <c r="I184" s="64">
        <v>36437636.979999997</v>
      </c>
      <c r="J184" s="76"/>
      <c r="K184" s="64"/>
      <c r="L184" s="76">
        <v>12</v>
      </c>
      <c r="M184" s="64">
        <v>33091750.649999999</v>
      </c>
      <c r="N184" s="76">
        <v>2</v>
      </c>
      <c r="O184" s="64">
        <v>3345886.33</v>
      </c>
      <c r="P184" s="76"/>
      <c r="Q184" s="64"/>
      <c r="R184" s="70">
        <v>0.98542443043158434</v>
      </c>
      <c r="S184" s="70">
        <v>0.98542443043158412</v>
      </c>
      <c r="T184" s="102">
        <v>19713398.614500001</v>
      </c>
      <c r="U184" s="70">
        <v>0.58703647344098564</v>
      </c>
      <c r="V184" s="64">
        <v>0</v>
      </c>
      <c r="W184" s="96">
        <v>0.58703647344098564</v>
      </c>
    </row>
    <row r="185" spans="1:23" ht="26.25" thickBot="1" x14ac:dyDescent="0.25">
      <c r="A185" s="39">
        <v>180</v>
      </c>
      <c r="B185" s="40" t="s">
        <v>332</v>
      </c>
      <c r="C185" s="41" t="s">
        <v>561</v>
      </c>
      <c r="D185" s="41" t="s">
        <v>333</v>
      </c>
      <c r="E185" s="42" t="s">
        <v>15</v>
      </c>
      <c r="F185" s="43">
        <v>45280</v>
      </c>
      <c r="G185" s="44">
        <v>16166240</v>
      </c>
      <c r="H185" s="77">
        <v>7</v>
      </c>
      <c r="I185" s="65">
        <v>13376094.050000001</v>
      </c>
      <c r="J185" s="77"/>
      <c r="K185" s="65"/>
      <c r="L185" s="77">
        <v>7</v>
      </c>
      <c r="M185" s="65">
        <v>13376094.050000001</v>
      </c>
      <c r="N185" s="77"/>
      <c r="O185" s="65"/>
      <c r="P185" s="77"/>
      <c r="Q185" s="65"/>
      <c r="R185" s="71">
        <v>0.8274090976009264</v>
      </c>
      <c r="S185" s="71">
        <v>0.8274090976009264</v>
      </c>
      <c r="T185" s="103">
        <v>3325000</v>
      </c>
      <c r="U185" s="71">
        <v>0.20567553123051499</v>
      </c>
      <c r="V185" s="65">
        <v>3017364.3404999999</v>
      </c>
      <c r="W185" s="97">
        <v>0.3923215503728758</v>
      </c>
    </row>
    <row r="186" spans="1:23" ht="13.5" thickBot="1" x14ac:dyDescent="0.25">
      <c r="F186" s="18"/>
      <c r="G186" s="17"/>
      <c r="I186" s="17"/>
      <c r="K186" s="17"/>
      <c r="M186" s="17"/>
      <c r="O186" s="17"/>
      <c r="R186" s="19"/>
      <c r="S186" s="19"/>
    </row>
    <row r="187" spans="1:23" ht="14.25" thickBot="1" x14ac:dyDescent="0.25">
      <c r="B187" s="123"/>
      <c r="C187" s="123"/>
      <c r="D187" s="60"/>
      <c r="E187" s="61"/>
      <c r="F187" s="106" t="s">
        <v>379</v>
      </c>
      <c r="G187" s="107">
        <f>SUBTOTAL(109,G6:G185)</f>
        <v>5578047565.6500006</v>
      </c>
      <c r="H187" s="108">
        <f t="shared" ref="H187:Q187" si="0">SUBTOTAL(109,H6:H185)</f>
        <v>2615</v>
      </c>
      <c r="I187" s="109">
        <f t="shared" si="0"/>
        <v>4940465018.9100027</v>
      </c>
      <c r="J187" s="110">
        <f t="shared" si="0"/>
        <v>172</v>
      </c>
      <c r="K187" s="111">
        <f t="shared" si="0"/>
        <v>264487087.97000003</v>
      </c>
      <c r="L187" s="112">
        <f t="shared" si="0"/>
        <v>2242</v>
      </c>
      <c r="M187" s="113">
        <f t="shared" si="0"/>
        <v>4318518944.8400002</v>
      </c>
      <c r="N187" s="114">
        <f t="shared" si="0"/>
        <v>200</v>
      </c>
      <c r="O187" s="115">
        <f t="shared" si="0"/>
        <v>356291997.30000013</v>
      </c>
      <c r="P187" s="116">
        <f t="shared" si="0"/>
        <v>1</v>
      </c>
      <c r="Q187" s="117">
        <f t="shared" si="0"/>
        <v>1166988.8</v>
      </c>
      <c r="R187" s="118">
        <f>SUBTOTAL(101,R6:R185)</f>
        <v>0.80620387544601202</v>
      </c>
      <c r="S187" s="119">
        <f>SUBTOTAL(101,S6:S185)</f>
        <v>0.75797138258661256</v>
      </c>
      <c r="T187" s="120">
        <f>SUBTOTAL(109,T6:T185)</f>
        <v>2113171574.6264992</v>
      </c>
      <c r="U187" s="121">
        <f>SUBTOTAL(101,U6:U185)</f>
        <v>0.37963613043848077</v>
      </c>
      <c r="V187" s="127">
        <f>SUBTOTAL(109,V6:V185)</f>
        <v>306789433.52050018</v>
      </c>
      <c r="W187" s="128">
        <f>SUBTOTAL(101,W6:W185)</f>
        <v>0.43706268136205473</v>
      </c>
    </row>
    <row r="188" spans="1:23" x14ac:dyDescent="0.2">
      <c r="B188" s="60"/>
      <c r="C188" s="60"/>
      <c r="D188" s="60"/>
      <c r="E188" s="60"/>
      <c r="F188" s="60"/>
      <c r="G188" s="60"/>
      <c r="H188" s="60"/>
      <c r="I188" s="60"/>
      <c r="J188" s="60"/>
      <c r="K188" s="60"/>
      <c r="L188" s="60"/>
      <c r="M188" s="60"/>
      <c r="N188" s="60"/>
      <c r="O188" s="60"/>
      <c r="P188" s="60"/>
      <c r="Q188" s="60"/>
      <c r="R188" s="60"/>
      <c r="S188" s="60"/>
      <c r="T188" s="60"/>
    </row>
    <row r="189" spans="1:23" x14ac:dyDescent="0.2">
      <c r="B189" s="133" t="s">
        <v>591</v>
      </c>
      <c r="C189" s="133"/>
      <c r="D189" s="133"/>
      <c r="E189" s="60"/>
      <c r="F189" s="60"/>
      <c r="G189" s="60"/>
      <c r="H189" s="60"/>
      <c r="I189" s="60"/>
      <c r="J189" s="60"/>
      <c r="K189" s="60"/>
      <c r="L189" s="60"/>
      <c r="M189" s="60"/>
      <c r="N189" s="60"/>
      <c r="O189" s="60"/>
      <c r="P189" s="60"/>
      <c r="Q189" s="60"/>
      <c r="R189" s="60"/>
      <c r="S189" s="60"/>
      <c r="T189" s="60"/>
    </row>
    <row r="190" spans="1:23" x14ac:dyDescent="0.2">
      <c r="B190" s="133"/>
      <c r="C190" s="133"/>
      <c r="D190" s="133"/>
      <c r="E190" s="60"/>
      <c r="F190" s="60"/>
      <c r="G190" s="60"/>
      <c r="H190" s="60"/>
      <c r="I190" s="60"/>
      <c r="J190" s="60"/>
      <c r="K190" s="60"/>
      <c r="L190" s="60"/>
      <c r="M190" s="60"/>
      <c r="N190" s="60"/>
      <c r="O190" s="60"/>
      <c r="P190" s="60"/>
      <c r="Q190" s="60"/>
      <c r="R190" s="60"/>
      <c r="S190" s="60"/>
      <c r="T190" s="60"/>
    </row>
    <row r="191" spans="1:23" x14ac:dyDescent="0.2">
      <c r="B191" s="133"/>
      <c r="C191" s="133"/>
      <c r="D191" s="133"/>
    </row>
    <row r="192" spans="1:23" x14ac:dyDescent="0.2">
      <c r="B192" s="133"/>
      <c r="C192" s="133"/>
      <c r="D192" s="133"/>
    </row>
    <row r="193" spans="2:4" x14ac:dyDescent="0.2">
      <c r="B193" s="125"/>
      <c r="C193" s="125"/>
      <c r="D193" s="125"/>
    </row>
    <row r="194" spans="2:4" ht="12.75" customHeight="1" x14ac:dyDescent="0.2">
      <c r="B194" s="134" t="s">
        <v>596</v>
      </c>
      <c r="C194" s="134"/>
      <c r="D194" s="134"/>
    </row>
    <row r="195" spans="2:4" x14ac:dyDescent="0.2">
      <c r="B195" s="134"/>
      <c r="C195" s="134"/>
      <c r="D195" s="134"/>
    </row>
    <row r="196" spans="2:4" x14ac:dyDescent="0.2">
      <c r="B196" s="134"/>
      <c r="C196" s="134"/>
      <c r="D196" s="134"/>
    </row>
    <row r="197" spans="2:4" ht="52.5" customHeight="1" x14ac:dyDescent="0.2">
      <c r="B197" s="134"/>
      <c r="C197" s="134"/>
      <c r="D197" s="134"/>
    </row>
  </sheetData>
  <sheetProtection algorithmName="SHA-512" hashValue="c51gkO/o4m/CPBy5CdYzFYQJIHHPHFrzACVGejKR0UxYaTXFthDGE62GS54kaC1l243MnvP2zKrjsxmtYccaHQ==" saltValue="On0thTPyER6MeymkuKgTyg==" spinCount="100000" sheet="1" autoFilter="0"/>
  <autoFilter ref="B5:W185" xr:uid="{5C51741B-2BD2-4950-8F99-5D0E8B6308BE}"/>
  <sortState xmlns:xlrd2="http://schemas.microsoft.com/office/spreadsheetml/2017/richdata2" ref="A6:S21">
    <sortCondition ref="D6:D21"/>
  </sortState>
  <mergeCells count="4">
    <mergeCell ref="A1:S1"/>
    <mergeCell ref="A4:B4"/>
    <mergeCell ref="B189:D192"/>
    <mergeCell ref="B194:D197"/>
  </mergeCells>
  <conditionalFormatting sqref="W6:W185">
    <cfRule type="cellIs" dxfId="2" priority="1" operator="equal">
      <formula>0</formula>
    </cfRule>
    <cfRule type="cellIs" dxfId="1" priority="2" operator="between">
      <formula>0.0001</formula>
      <formula>0.2439999</formula>
    </cfRule>
    <cfRule type="cellIs" dxfId="0" priority="3" operator="greaterThan">
      <formula>0.244</formula>
    </cfRule>
  </conditionalFormatting>
  <dataValidations count="1">
    <dataValidation type="list" allowBlank="1" showInputMessage="1" showErrorMessage="1" sqref="E179:E180 E182" xr:uid="{3D2CF5BD-6A15-48D5-A75C-CD60CC140495}">
      <formula1>#REF!</formula1>
    </dataValidation>
  </dataValidations>
  <pageMargins left="0.7" right="0.7" top="0.78740157499999996" bottom="0.78740157499999996" header="0.3" footer="0.3"/>
  <pageSetup paperSize="9" orientation="portrait" r:id="rId1"/>
  <ignoredErrors>
    <ignoredError sqref="U187" evalError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R184"/>
  <sheetViews>
    <sheetView workbookViewId="0">
      <selection activeCell="Q14" sqref="Q14"/>
    </sheetView>
  </sheetViews>
  <sheetFormatPr defaultRowHeight="12.75" x14ac:dyDescent="0.2"/>
  <cols>
    <col min="2" max="2" width="11.5703125" customWidth="1"/>
    <col min="3" max="3" width="16.42578125" bestFit="1" customWidth="1"/>
    <col min="4" max="4" width="15.42578125" bestFit="1" customWidth="1"/>
    <col min="5" max="5" width="10.5703125" bestFit="1" customWidth="1"/>
    <col min="6" max="6" width="19.5703125" customWidth="1"/>
    <col min="7" max="7" width="25.42578125" customWidth="1"/>
    <col min="8" max="8" width="10.42578125" bestFit="1" customWidth="1"/>
    <col min="9" max="9" width="14.42578125" bestFit="1" customWidth="1"/>
    <col min="10" max="10" width="22.42578125" bestFit="1" customWidth="1"/>
    <col min="12" max="12" width="14.42578125" bestFit="1" customWidth="1"/>
    <col min="13" max="13" width="22.42578125" bestFit="1" customWidth="1"/>
    <col min="15" max="15" width="10.42578125" style="2" bestFit="1" customWidth="1"/>
    <col min="17" max="17" width="11.42578125" bestFit="1" customWidth="1"/>
  </cols>
  <sheetData>
    <row r="1" spans="2:18" x14ac:dyDescent="0.2">
      <c r="P1" s="14" t="s">
        <v>27</v>
      </c>
    </row>
    <row r="3" spans="2:18" x14ac:dyDescent="0.2">
      <c r="E3" s="6" t="s">
        <v>19</v>
      </c>
      <c r="F3" s="6"/>
      <c r="G3" s="6"/>
      <c r="H3" s="8" t="s">
        <v>20</v>
      </c>
      <c r="I3" s="8"/>
      <c r="J3" s="8"/>
      <c r="K3" s="10" t="s">
        <v>21</v>
      </c>
      <c r="L3" s="10"/>
      <c r="M3" s="10"/>
      <c r="N3" s="12" t="s">
        <v>22</v>
      </c>
    </row>
    <row r="4" spans="2:18" ht="25.5" x14ac:dyDescent="0.2">
      <c r="B4" s="3" t="s">
        <v>16</v>
      </c>
      <c r="C4" s="3" t="s">
        <v>1</v>
      </c>
      <c r="D4" s="4" t="s">
        <v>2</v>
      </c>
      <c r="E4" s="7" t="s">
        <v>17</v>
      </c>
      <c r="F4" s="7" t="s">
        <v>18</v>
      </c>
      <c r="G4" s="7" t="s">
        <v>24</v>
      </c>
      <c r="H4" s="9" t="s">
        <v>17</v>
      </c>
      <c r="I4" s="9" t="s">
        <v>18</v>
      </c>
      <c r="J4" s="9" t="s">
        <v>25</v>
      </c>
      <c r="K4" s="11" t="s">
        <v>17</v>
      </c>
      <c r="L4" s="11" t="s">
        <v>18</v>
      </c>
      <c r="M4" s="11" t="s">
        <v>26</v>
      </c>
      <c r="N4" s="13" t="s">
        <v>17</v>
      </c>
      <c r="O4" s="5" t="s">
        <v>23</v>
      </c>
    </row>
    <row r="5" spans="2:18" x14ac:dyDescent="0.2">
      <c r="B5" s="1" t="e">
        <f>#REF!</f>
        <v>#REF!</v>
      </c>
      <c r="C5" s="1" t="e">
        <f>IF(#REF!=0,"",#REF!)</f>
        <v>#REF!</v>
      </c>
      <c r="D5" s="1" t="e">
        <f>IF(#REF!=0,"",#REF!)</f>
        <v>#REF!</v>
      </c>
      <c r="E5" s="1" t="str">
        <f>_xlfn.LET(_xlpm.stav,IFERROR(VLOOKUP($C5,#REF!,12,0),""),IF(_xlpm.stav=0,"",_xlpm.stav))</f>
        <v/>
      </c>
      <c r="F5" s="15" t="str">
        <f>_xlfn.LET(_xlpm.dat,IFERROR(VLOOKUP(PomocnáVrácené!C5,#REF!,21,0),""),IF(_xlpm.dat=0,"",_xlpm.dat))</f>
        <v/>
      </c>
      <c r="G5" s="15" t="e">
        <f>_xlfn.LET(_xlpm.dat,VLOOKUP(B5,#REF!,3,0),IF(_xlpm.dat=0,"",_xlpm.dat))</f>
        <v>#REF!</v>
      </c>
      <c r="H5" s="15" t="str">
        <f>_xlfn.LET(_xlpm.stav,IFERROR(VLOOKUP($C5,#REF!,12,0),""),IF(_xlpm.stav=0,"",_xlpm.stav))</f>
        <v/>
      </c>
      <c r="I5" s="15" t="str">
        <f>_xlfn.LET(_xlpm.dat,IFERROR(VLOOKUP(PomocnáVrácené!C5,#REF!,21,0),""),IF(_xlpm.dat=0,"",_xlpm.dat))</f>
        <v/>
      </c>
      <c r="J5" s="15" t="e">
        <f>_xlfn.LET(_xlpm.dat,VLOOKUP(B5,#REF!,3,0),IF(_xlpm.dat=0,"",_xlpm.dat))</f>
        <v>#REF!</v>
      </c>
      <c r="K5" s="1" t="str">
        <f>_xlfn.LET(_xlpm.stav,IFERROR(VLOOKUP($C5,#REF!,12,0),""),IF(_xlpm.stav=0,"",_xlpm.stav))</f>
        <v/>
      </c>
      <c r="L5" s="15" t="str">
        <f>_xlfn.LET(_xlpm.dat,IFERROR(VLOOKUP(PomocnáVrácené!C5,#REF!,21,0),""),IF(_xlpm.dat=0,"",_xlpm.dat))</f>
        <v/>
      </c>
      <c r="M5" s="15" t="e">
        <f>_xlfn.LET(_xlpm.dat,VLOOKUP(B5,#REF!,3,0),IF(_xlpm.dat=0,"",_xlpm.dat))</f>
        <v>#REF!</v>
      </c>
      <c r="N5" s="1" t="str">
        <f>_xlfn.LET(_xlpm.stav,IFERROR(VLOOKUP($C5,#REF!,12,0),""),IF(_xlpm.stav=0,"",_xlpm.stav))</f>
        <v/>
      </c>
      <c r="O5" s="16" t="str">
        <f>IF(OR(N5="Zamítnuto",N5="Schváleno"),"NE",IF(COUNTBLANK(K5:M5)=1,"ANO",IF(COUNTBLANK(H5:J5)=1,"ANO",IF(COUNTBLANK(E5:G5)=1,"ANO","NE"))))</f>
        <v>NE</v>
      </c>
    </row>
    <row r="6" spans="2:18" x14ac:dyDescent="0.2">
      <c r="B6" s="1" t="e">
        <f>#REF!</f>
        <v>#REF!</v>
      </c>
      <c r="C6" s="1" t="e">
        <f>IF(#REF!=0,"",#REF!)</f>
        <v>#REF!</v>
      </c>
      <c r="D6" s="1" t="e">
        <f>IF(#REF!=0,"",#REF!)</f>
        <v>#REF!</v>
      </c>
      <c r="E6" s="1" t="str">
        <f>_xlfn.LET(_xlpm.stav,IFERROR(VLOOKUP($C6,#REF!,12,0),""),IF(_xlpm.stav=0,"",_xlpm.stav))</f>
        <v/>
      </c>
      <c r="F6" s="15" t="str">
        <f>_xlfn.LET(_xlpm.dat,IFERROR(VLOOKUP(PomocnáVrácené!C6,#REF!,21,0),""),IF(_xlpm.dat=0,"",_xlpm.dat))</f>
        <v/>
      </c>
      <c r="G6" s="15" t="e">
        <f>_xlfn.LET(_xlpm.dat,VLOOKUP(B6,#REF!,3,0),IF(_xlpm.dat=0,"",_xlpm.dat))</f>
        <v>#REF!</v>
      </c>
      <c r="H6" s="15" t="str">
        <f>_xlfn.LET(_xlpm.stav,IFERROR(VLOOKUP($C6,#REF!,12,0),""),IF(_xlpm.stav=0,"",_xlpm.stav))</f>
        <v/>
      </c>
      <c r="I6" s="15" t="str">
        <f>_xlfn.LET(_xlpm.dat,IFERROR(VLOOKUP(PomocnáVrácené!C6,#REF!,21,0),""),IF(_xlpm.dat=0,"",_xlpm.dat))</f>
        <v/>
      </c>
      <c r="J6" s="15" t="e">
        <f>_xlfn.LET(_xlpm.dat,VLOOKUP(B6,#REF!,3,0),IF(_xlpm.dat=0,"",_xlpm.dat))</f>
        <v>#REF!</v>
      </c>
      <c r="K6" s="1" t="str">
        <f>_xlfn.LET(_xlpm.stav,IFERROR(VLOOKUP($C6,#REF!,12,0),""),IF(_xlpm.stav=0,"",_xlpm.stav))</f>
        <v/>
      </c>
      <c r="L6" s="15" t="str">
        <f>_xlfn.LET(_xlpm.dat,IFERROR(VLOOKUP(PomocnáVrácené!C6,#REF!,21,0),""),IF(_xlpm.dat=0,"",_xlpm.dat))</f>
        <v/>
      </c>
      <c r="M6" s="15" t="e">
        <f>_xlfn.LET(_xlpm.dat,VLOOKUP(B6,#REF!,3,0),IF(_xlpm.dat=0,"",_xlpm.dat))</f>
        <v>#REF!</v>
      </c>
      <c r="N6" s="1" t="str">
        <f>_xlfn.LET(_xlpm.stav,IFERROR(VLOOKUP($C6,#REF!,12,0),""),IF(_xlpm.stav=0,"",_xlpm.stav))</f>
        <v/>
      </c>
      <c r="O6" s="16" t="str">
        <f>IF(OR(N6="Zamítnuto",N6="Schváleno"),"NE",IF(COUNTBLANK(K6:M6)=1,"ANO",IF(COUNTBLANK(H6:J6)=1,"ANO",IF(COUNTBLANK(E6:G6)=1,"ANO","NE"))))</f>
        <v>NE</v>
      </c>
    </row>
    <row r="7" spans="2:18" x14ac:dyDescent="0.2">
      <c r="B7" s="1" t="e">
        <f>#REF!</f>
        <v>#REF!</v>
      </c>
      <c r="C7" s="1" t="e">
        <f>IF(#REF!=0,"",#REF!)</f>
        <v>#REF!</v>
      </c>
      <c r="D7" s="1" t="e">
        <f>IF(#REF!=0,"",#REF!)</f>
        <v>#REF!</v>
      </c>
      <c r="E7" s="1" t="str">
        <f>_xlfn.LET(_xlpm.stav,IFERROR(VLOOKUP($C7,#REF!,12,0),""),IF(_xlpm.stav=0,"",_xlpm.stav))</f>
        <v/>
      </c>
      <c r="F7" s="15" t="str">
        <f>_xlfn.LET(_xlpm.dat,IFERROR(VLOOKUP(PomocnáVrácené!C7,#REF!,21,0),""),IF(_xlpm.dat=0,"",_xlpm.dat))</f>
        <v/>
      </c>
      <c r="G7" s="15" t="e">
        <f>_xlfn.LET(_xlpm.dat,VLOOKUP(B7,#REF!,3,0),IF(_xlpm.dat=0,"",_xlpm.dat))</f>
        <v>#REF!</v>
      </c>
      <c r="H7" s="15" t="str">
        <f>_xlfn.LET(_xlpm.stav,IFERROR(VLOOKUP($C7,#REF!,12,0),""),IF(_xlpm.stav=0,"",_xlpm.stav))</f>
        <v/>
      </c>
      <c r="I7" s="15" t="str">
        <f>_xlfn.LET(_xlpm.dat,IFERROR(VLOOKUP(PomocnáVrácené!C7,#REF!,21,0),""),IF(_xlpm.dat=0,"",_xlpm.dat))</f>
        <v/>
      </c>
      <c r="J7" s="15" t="e">
        <f>_xlfn.LET(_xlpm.dat,VLOOKUP(B7,#REF!,3,0),IF(_xlpm.dat=0,"",_xlpm.dat))</f>
        <v>#REF!</v>
      </c>
      <c r="K7" s="1" t="str">
        <f>_xlfn.LET(_xlpm.stav,IFERROR(VLOOKUP($C7,#REF!,12,0),""),IF(_xlpm.stav=0,"",_xlpm.stav))</f>
        <v/>
      </c>
      <c r="L7" s="15" t="str">
        <f>_xlfn.LET(_xlpm.dat,IFERROR(VLOOKUP(PomocnáVrácené!C7,#REF!,21,0),""),IF(_xlpm.dat=0,"",_xlpm.dat))</f>
        <v/>
      </c>
      <c r="M7" s="15" t="e">
        <f>_xlfn.LET(_xlpm.dat,VLOOKUP(B7,#REF!,3,0),IF(_xlpm.dat=0,"",_xlpm.dat))</f>
        <v>#REF!</v>
      </c>
      <c r="N7" s="1" t="str">
        <f>_xlfn.LET(_xlpm.stav,IFERROR(VLOOKUP($C7,#REF!,12,0),""),IF(_xlpm.stav=0,"",_xlpm.stav))</f>
        <v/>
      </c>
      <c r="O7" s="16" t="str">
        <f t="shared" ref="O7:O70" si="0">IF(OR(N7="Zamítnuto",N7="Schváleno"),"NE",IF(COUNTBLANK(K7:M7)=1,"ANO",IF(COUNTBLANK(H7:J7)=1,"ANO",IF(COUNTBLANK(E7:G7)=1,"ANO","NE"))))</f>
        <v>NE</v>
      </c>
    </row>
    <row r="8" spans="2:18" x14ac:dyDescent="0.2">
      <c r="B8" s="1" t="e">
        <f>#REF!</f>
        <v>#REF!</v>
      </c>
      <c r="C8" s="1" t="e">
        <f>IF(#REF!=0,"",#REF!)</f>
        <v>#REF!</v>
      </c>
      <c r="D8" s="1" t="e">
        <f>IF(#REF!=0,"",#REF!)</f>
        <v>#REF!</v>
      </c>
      <c r="E8" s="1" t="str">
        <f>_xlfn.LET(_xlpm.stav,IFERROR(VLOOKUP($C8,#REF!,12,0),""),IF(_xlpm.stav=0,"",_xlpm.stav))</f>
        <v/>
      </c>
      <c r="F8" s="15" t="str">
        <f>_xlfn.LET(_xlpm.dat,IFERROR(VLOOKUP(PomocnáVrácené!C8,#REF!,21,0),""),IF(_xlpm.dat=0,"",_xlpm.dat))</f>
        <v/>
      </c>
      <c r="G8" s="15" t="e">
        <f>_xlfn.LET(_xlpm.dat,VLOOKUP(B8,#REF!,3,0),IF(_xlpm.dat=0,"",_xlpm.dat))</f>
        <v>#REF!</v>
      </c>
      <c r="H8" s="15" t="str">
        <f>_xlfn.LET(_xlpm.stav,IFERROR(VLOOKUP($C8,#REF!,12,0),""),IF(_xlpm.stav=0,"",_xlpm.stav))</f>
        <v/>
      </c>
      <c r="I8" s="15" t="str">
        <f>_xlfn.LET(_xlpm.dat,IFERROR(VLOOKUP(PomocnáVrácené!C8,#REF!,21,0),""),IF(_xlpm.dat=0,"",_xlpm.dat))</f>
        <v/>
      </c>
      <c r="J8" s="15" t="e">
        <f>_xlfn.LET(_xlpm.dat,VLOOKUP(B8,#REF!,3,0),IF(_xlpm.dat=0,"",_xlpm.dat))</f>
        <v>#REF!</v>
      </c>
      <c r="K8" s="1" t="str">
        <f>_xlfn.LET(_xlpm.stav,IFERROR(VLOOKUP($C8,#REF!,12,0),""),IF(_xlpm.stav=0,"",_xlpm.stav))</f>
        <v/>
      </c>
      <c r="L8" s="15" t="str">
        <f>_xlfn.LET(_xlpm.dat,IFERROR(VLOOKUP(PomocnáVrácené!C8,#REF!,21,0),""),IF(_xlpm.dat=0,"",_xlpm.dat))</f>
        <v/>
      </c>
      <c r="M8" s="15" t="e">
        <f>_xlfn.LET(_xlpm.dat,VLOOKUP(B8,#REF!,3,0),IF(_xlpm.dat=0,"",_xlpm.dat))</f>
        <v>#REF!</v>
      </c>
      <c r="N8" s="1" t="str">
        <f>_xlfn.LET(_xlpm.stav,IFERROR(VLOOKUP($C8,#REF!,12,0),""),IF(_xlpm.stav=0,"",_xlpm.stav))</f>
        <v/>
      </c>
      <c r="O8" s="16" t="str">
        <f t="shared" si="0"/>
        <v>NE</v>
      </c>
    </row>
    <row r="9" spans="2:18" x14ac:dyDescent="0.2">
      <c r="B9" s="1" t="e">
        <f>#REF!</f>
        <v>#REF!</v>
      </c>
      <c r="C9" s="1" t="e">
        <f>IF(#REF!=0,"",#REF!)</f>
        <v>#REF!</v>
      </c>
      <c r="D9" s="1" t="e">
        <f>IF(#REF!=0,"",#REF!)</f>
        <v>#REF!</v>
      </c>
      <c r="E9" s="1" t="str">
        <f>_xlfn.LET(_xlpm.stav,IFERROR(VLOOKUP($C9,#REF!,12,0),""),IF(_xlpm.stav=0,"",_xlpm.stav))</f>
        <v/>
      </c>
      <c r="F9" s="15" t="str">
        <f>_xlfn.LET(_xlpm.dat,IFERROR(VLOOKUP(PomocnáVrácené!C9,#REF!,21,0),""),IF(_xlpm.dat=0,"",_xlpm.dat))</f>
        <v/>
      </c>
      <c r="G9" s="15" t="e">
        <f>_xlfn.LET(_xlpm.dat,VLOOKUP(B9,#REF!,3,0),IF(_xlpm.dat=0,"",_xlpm.dat))</f>
        <v>#REF!</v>
      </c>
      <c r="H9" s="15" t="str">
        <f>_xlfn.LET(_xlpm.stav,IFERROR(VLOOKUP($C9,#REF!,12,0),""),IF(_xlpm.stav=0,"",_xlpm.stav))</f>
        <v/>
      </c>
      <c r="I9" s="15" t="str">
        <f>_xlfn.LET(_xlpm.dat,IFERROR(VLOOKUP(PomocnáVrácené!C9,#REF!,21,0),""),IF(_xlpm.dat=0,"",_xlpm.dat))</f>
        <v/>
      </c>
      <c r="J9" s="15" t="e">
        <f>_xlfn.LET(_xlpm.dat,VLOOKUP(B9,#REF!,3,0),IF(_xlpm.dat=0,"",_xlpm.dat))</f>
        <v>#REF!</v>
      </c>
      <c r="K9" s="1" t="str">
        <f>_xlfn.LET(_xlpm.stav,IFERROR(VLOOKUP($C9,#REF!,12,0),""),IF(_xlpm.stav=0,"",_xlpm.stav))</f>
        <v/>
      </c>
      <c r="L9" s="15" t="str">
        <f>_xlfn.LET(_xlpm.dat,IFERROR(VLOOKUP(PomocnáVrácené!C9,#REF!,21,0),""),IF(_xlpm.dat=0,"",_xlpm.dat))</f>
        <v/>
      </c>
      <c r="M9" s="15" t="e">
        <f>_xlfn.LET(_xlpm.dat,VLOOKUP(B9,#REF!,3,0),IF(_xlpm.dat=0,"",_xlpm.dat))</f>
        <v>#REF!</v>
      </c>
      <c r="N9" s="1" t="str">
        <f>_xlfn.LET(_xlpm.stav,IFERROR(VLOOKUP($C9,#REF!,12,0),""),IF(_xlpm.stav=0,"",_xlpm.stav))</f>
        <v/>
      </c>
      <c r="O9" s="16" t="str">
        <f t="shared" si="0"/>
        <v>NE</v>
      </c>
    </row>
    <row r="10" spans="2:18" x14ac:dyDescent="0.2">
      <c r="B10" s="1" t="e">
        <f>#REF!</f>
        <v>#REF!</v>
      </c>
      <c r="C10" s="1" t="e">
        <f>IF(#REF!=0,"",#REF!)</f>
        <v>#REF!</v>
      </c>
      <c r="D10" s="1" t="e">
        <f>IF(#REF!=0,"",#REF!)</f>
        <v>#REF!</v>
      </c>
      <c r="E10" s="1" t="str">
        <f>_xlfn.LET(_xlpm.stav,IFERROR(VLOOKUP($C10,#REF!,12,0),""),IF(_xlpm.stav=0,"",_xlpm.stav))</f>
        <v/>
      </c>
      <c r="F10" s="15" t="str">
        <f>_xlfn.LET(_xlpm.dat,IFERROR(VLOOKUP(PomocnáVrácené!C10,#REF!,21,0),""),IF(_xlpm.dat=0,"",_xlpm.dat))</f>
        <v/>
      </c>
      <c r="G10" s="15" t="e">
        <f>_xlfn.LET(_xlpm.dat,VLOOKUP(B10,#REF!,3,0),IF(_xlpm.dat=0,"",_xlpm.dat))</f>
        <v>#REF!</v>
      </c>
      <c r="H10" s="15" t="str">
        <f>_xlfn.LET(_xlpm.stav,IFERROR(VLOOKUP($C10,#REF!,12,0),""),IF(_xlpm.stav=0,"",_xlpm.stav))</f>
        <v/>
      </c>
      <c r="I10" s="15" t="str">
        <f>_xlfn.LET(_xlpm.dat,IFERROR(VLOOKUP(PomocnáVrácené!C10,#REF!,21,0),""),IF(_xlpm.dat=0,"",_xlpm.dat))</f>
        <v/>
      </c>
      <c r="J10" s="15" t="e">
        <f>_xlfn.LET(_xlpm.dat,VLOOKUP(B10,#REF!,3,0),IF(_xlpm.dat=0,"",_xlpm.dat))</f>
        <v>#REF!</v>
      </c>
      <c r="K10" s="1" t="str">
        <f>_xlfn.LET(_xlpm.stav,IFERROR(VLOOKUP($C10,#REF!,12,0),""),IF(_xlpm.stav=0,"",_xlpm.stav))</f>
        <v/>
      </c>
      <c r="L10" s="15" t="str">
        <f>_xlfn.LET(_xlpm.dat,IFERROR(VLOOKUP(PomocnáVrácené!C10,#REF!,21,0),""),IF(_xlpm.dat=0,"",_xlpm.dat))</f>
        <v/>
      </c>
      <c r="M10" s="15" t="e">
        <f>_xlfn.LET(_xlpm.dat,VLOOKUP(B10,#REF!,3,0),IF(_xlpm.dat=0,"",_xlpm.dat))</f>
        <v>#REF!</v>
      </c>
      <c r="N10" s="1" t="str">
        <f>_xlfn.LET(_xlpm.stav,IFERROR(VLOOKUP($C10,#REF!,12,0),""),IF(_xlpm.stav=0,"",_xlpm.stav))</f>
        <v/>
      </c>
      <c r="O10" s="16" t="str">
        <f t="shared" si="0"/>
        <v>NE</v>
      </c>
      <c r="Q10" t="b">
        <f>I9=""</f>
        <v>1</v>
      </c>
      <c r="R10" t="s">
        <v>28</v>
      </c>
    </row>
    <row r="11" spans="2:18" x14ac:dyDescent="0.2">
      <c r="B11" s="1" t="e">
        <f>#REF!</f>
        <v>#REF!</v>
      </c>
      <c r="C11" s="1" t="e">
        <f>IF(#REF!=0,"",#REF!)</f>
        <v>#REF!</v>
      </c>
      <c r="D11" s="1" t="e">
        <f>IF(#REF!=0,"",#REF!)</f>
        <v>#REF!</v>
      </c>
      <c r="E11" s="1" t="str">
        <f>_xlfn.LET(_xlpm.stav,IFERROR(VLOOKUP($C11,#REF!,12,0),""),IF(_xlpm.stav=0,"",_xlpm.stav))</f>
        <v/>
      </c>
      <c r="F11" s="15" t="str">
        <f>_xlfn.LET(_xlpm.dat,IFERROR(VLOOKUP(PomocnáVrácené!C11,#REF!,21,0),""),IF(_xlpm.dat=0,"",_xlpm.dat))</f>
        <v/>
      </c>
      <c r="G11" s="15" t="e">
        <f>_xlfn.LET(_xlpm.dat,VLOOKUP(B11,#REF!,3,0),IF(_xlpm.dat=0,"",_xlpm.dat))</f>
        <v>#REF!</v>
      </c>
      <c r="H11" s="15" t="str">
        <f>_xlfn.LET(_xlpm.stav,IFERROR(VLOOKUP($C11,#REF!,12,0),""),IF(_xlpm.stav=0,"",_xlpm.stav))</f>
        <v/>
      </c>
      <c r="I11" s="15" t="str">
        <f>_xlfn.LET(_xlpm.dat,IFERROR(VLOOKUP(PomocnáVrácené!C11,#REF!,21,0),""),IF(_xlpm.dat=0,"",_xlpm.dat))</f>
        <v/>
      </c>
      <c r="J11" s="15" t="e">
        <f>_xlfn.LET(_xlpm.dat,VLOOKUP(B11,#REF!,3,0),IF(_xlpm.dat=0,"",_xlpm.dat))</f>
        <v>#REF!</v>
      </c>
      <c r="K11" s="1" t="str">
        <f>_xlfn.LET(_xlpm.stav,IFERROR(VLOOKUP($C11,#REF!,12,0),""),IF(_xlpm.stav=0,"",_xlpm.stav))</f>
        <v/>
      </c>
      <c r="L11" s="15" t="str">
        <f>_xlfn.LET(_xlpm.dat,IFERROR(VLOOKUP(PomocnáVrácené!C11,#REF!,21,0),""),IF(_xlpm.dat=0,"",_xlpm.dat))</f>
        <v/>
      </c>
      <c r="M11" s="15" t="e">
        <f>_xlfn.LET(_xlpm.dat,VLOOKUP(B11,#REF!,3,0),IF(_xlpm.dat=0,"",_xlpm.dat))</f>
        <v>#REF!</v>
      </c>
      <c r="N11" s="1" t="str">
        <f>_xlfn.LET(_xlpm.stav,IFERROR(VLOOKUP($C11,#REF!,12,0),""),IF(_xlpm.stav=0,"",_xlpm.stav))</f>
        <v/>
      </c>
      <c r="O11" s="16" t="str">
        <f t="shared" si="0"/>
        <v>NE</v>
      </c>
      <c r="Q11" t="b">
        <f>I9=0</f>
        <v>0</v>
      </c>
      <c r="R11" t="s">
        <v>29</v>
      </c>
    </row>
    <row r="12" spans="2:18" x14ac:dyDescent="0.2">
      <c r="B12" s="1" t="e">
        <f>#REF!</f>
        <v>#REF!</v>
      </c>
      <c r="C12" s="1" t="e">
        <f>IF(#REF!=0,"",#REF!)</f>
        <v>#REF!</v>
      </c>
      <c r="D12" s="1" t="e">
        <f>IF(#REF!=0,"",#REF!)</f>
        <v>#REF!</v>
      </c>
      <c r="E12" s="1" t="str">
        <f>_xlfn.LET(_xlpm.stav,IFERROR(VLOOKUP($C12,#REF!,12,0),""),IF(_xlpm.stav=0,"",_xlpm.stav))</f>
        <v/>
      </c>
      <c r="F12" s="15" t="str">
        <f>_xlfn.LET(_xlpm.dat,IFERROR(VLOOKUP(PomocnáVrácené!C12,#REF!,21,0),""),IF(_xlpm.dat=0,"",_xlpm.dat))</f>
        <v/>
      </c>
      <c r="G12" s="15" t="e">
        <f>_xlfn.LET(_xlpm.dat,VLOOKUP(B12,#REF!,3,0),IF(_xlpm.dat=0,"",_xlpm.dat))</f>
        <v>#REF!</v>
      </c>
      <c r="H12" s="15" t="str">
        <f>_xlfn.LET(_xlpm.stav,IFERROR(VLOOKUP($C12,#REF!,12,0),""),IF(_xlpm.stav=0,"",_xlpm.stav))</f>
        <v/>
      </c>
      <c r="I12" s="15" t="str">
        <f>_xlfn.LET(_xlpm.dat,IFERROR(VLOOKUP(PomocnáVrácené!C12,#REF!,21,0),""),IF(_xlpm.dat=0,"",_xlpm.dat))</f>
        <v/>
      </c>
      <c r="J12" s="15" t="e">
        <f>_xlfn.LET(_xlpm.dat,VLOOKUP(B12,#REF!,3,0),IF(_xlpm.dat=0,"",_xlpm.dat))</f>
        <v>#REF!</v>
      </c>
      <c r="K12" s="1" t="str">
        <f>_xlfn.LET(_xlpm.stav,IFERROR(VLOOKUP($C12,#REF!,12,0),""),IF(_xlpm.stav=0,"",_xlpm.stav))</f>
        <v/>
      </c>
      <c r="L12" s="15" t="str">
        <f>_xlfn.LET(_xlpm.dat,IFERROR(VLOOKUP(PomocnáVrácené!C12,#REF!,21,0),""),IF(_xlpm.dat=0,"",_xlpm.dat))</f>
        <v/>
      </c>
      <c r="M12" s="15" t="e">
        <f>_xlfn.LET(_xlpm.dat,VLOOKUP(B12,#REF!,3,0),IF(_xlpm.dat=0,"",_xlpm.dat))</f>
        <v>#REF!</v>
      </c>
      <c r="N12" s="1" t="str">
        <f>_xlfn.LET(_xlpm.stav,IFERROR(VLOOKUP($C12,#REF!,12,0),""),IF(_xlpm.stav=0,"",_xlpm.stav))</f>
        <v/>
      </c>
      <c r="O12" s="16" t="str">
        <f t="shared" si="0"/>
        <v>NE</v>
      </c>
      <c r="Q12" t="e">
        <f>#REF!=0</f>
        <v>#REF!</v>
      </c>
      <c r="R12" t="s">
        <v>30</v>
      </c>
    </row>
    <row r="13" spans="2:18" x14ac:dyDescent="0.2">
      <c r="B13" s="1" t="e">
        <f>#REF!</f>
        <v>#REF!</v>
      </c>
      <c r="C13" s="1" t="e">
        <f>IF(#REF!=0,"",#REF!)</f>
        <v>#REF!</v>
      </c>
      <c r="D13" s="1" t="e">
        <f>IF(#REF!=0,"",#REF!)</f>
        <v>#REF!</v>
      </c>
      <c r="E13" s="1" t="str">
        <f>_xlfn.LET(_xlpm.stav,IFERROR(VLOOKUP($C13,#REF!,12,0),""),IF(_xlpm.stav=0,"",_xlpm.stav))</f>
        <v/>
      </c>
      <c r="F13" s="15" t="str">
        <f>_xlfn.LET(_xlpm.dat,IFERROR(VLOOKUP(PomocnáVrácené!C13,#REF!,21,0),""),IF(_xlpm.dat=0,"",_xlpm.dat))</f>
        <v/>
      </c>
      <c r="G13" s="15" t="e">
        <f>_xlfn.LET(_xlpm.dat,VLOOKUP(B13,#REF!,3,0),IF(_xlpm.dat=0,"",_xlpm.dat))</f>
        <v>#REF!</v>
      </c>
      <c r="H13" s="15" t="str">
        <f>_xlfn.LET(_xlpm.stav,IFERROR(VLOOKUP($C13,#REF!,12,0),""),IF(_xlpm.stav=0,"",_xlpm.stav))</f>
        <v/>
      </c>
      <c r="I13" s="15" t="str">
        <f>_xlfn.LET(_xlpm.dat,IFERROR(VLOOKUP(PomocnáVrácené!C13,#REF!,21,0),""),IF(_xlpm.dat=0,"",_xlpm.dat))</f>
        <v/>
      </c>
      <c r="J13" s="15" t="e">
        <f>_xlfn.LET(_xlpm.dat,VLOOKUP(B13,#REF!,3,0),IF(_xlpm.dat=0,"",_xlpm.dat))</f>
        <v>#REF!</v>
      </c>
      <c r="K13" s="1" t="str">
        <f>_xlfn.LET(_xlpm.stav,IFERROR(VLOOKUP($C13,#REF!,12,0),""),IF(_xlpm.stav=0,"",_xlpm.stav))</f>
        <v/>
      </c>
      <c r="L13" s="15" t="str">
        <f>_xlfn.LET(_xlpm.dat,IFERROR(VLOOKUP(PomocnáVrácené!C13,#REF!,21,0),""),IF(_xlpm.dat=0,"",_xlpm.dat))</f>
        <v/>
      </c>
      <c r="M13" s="15" t="e">
        <f>_xlfn.LET(_xlpm.dat,VLOOKUP(B13,#REF!,3,0),IF(_xlpm.dat=0,"",_xlpm.dat))</f>
        <v>#REF!</v>
      </c>
      <c r="N13" s="1" t="str">
        <f>_xlfn.LET(_xlpm.stav,IFERROR(VLOOKUP($C13,#REF!,12,0),""),IF(_xlpm.stav=0,"",_xlpm.stav))</f>
        <v/>
      </c>
      <c r="O13" s="16" t="str">
        <f t="shared" si="0"/>
        <v>NE</v>
      </c>
      <c r="Q13" t="e">
        <f>#REF!=""</f>
        <v>#REF!</v>
      </c>
      <c r="R13" t="s">
        <v>31</v>
      </c>
    </row>
    <row r="14" spans="2:18" x14ac:dyDescent="0.2">
      <c r="B14" s="1" t="e">
        <f>#REF!</f>
        <v>#REF!</v>
      </c>
      <c r="C14" s="1" t="e">
        <f>IF(#REF!=0,"",#REF!)</f>
        <v>#REF!</v>
      </c>
      <c r="D14" s="1" t="e">
        <f>IF(#REF!=0,"",#REF!)</f>
        <v>#REF!</v>
      </c>
      <c r="E14" s="1" t="str">
        <f>_xlfn.LET(_xlpm.stav,IFERROR(VLOOKUP($C14,#REF!,12,0),""),IF(_xlpm.stav=0,"",_xlpm.stav))</f>
        <v/>
      </c>
      <c r="F14" s="15" t="str">
        <f>_xlfn.LET(_xlpm.dat,IFERROR(VLOOKUP(PomocnáVrácené!C14,#REF!,21,0),""),IF(_xlpm.dat=0,"",_xlpm.dat))</f>
        <v/>
      </c>
      <c r="G14" s="15" t="e">
        <f>_xlfn.LET(_xlpm.dat,VLOOKUP(B14,#REF!,3,0),IF(_xlpm.dat=0,"",_xlpm.dat))</f>
        <v>#REF!</v>
      </c>
      <c r="H14" s="15" t="str">
        <f>_xlfn.LET(_xlpm.stav,IFERROR(VLOOKUP($C14,#REF!,12,0),""),IF(_xlpm.stav=0,"",_xlpm.stav))</f>
        <v/>
      </c>
      <c r="I14" s="15" t="str">
        <f>_xlfn.LET(_xlpm.dat,IFERROR(VLOOKUP(PomocnáVrácené!C14,#REF!,21,0),""),IF(_xlpm.dat=0,"",_xlpm.dat))</f>
        <v/>
      </c>
      <c r="J14" s="15" t="e">
        <f>_xlfn.LET(_xlpm.dat,VLOOKUP(B14,#REF!,3,0),IF(_xlpm.dat=0,"",_xlpm.dat))</f>
        <v>#REF!</v>
      </c>
      <c r="K14" s="1" t="str">
        <f>_xlfn.LET(_xlpm.stav,IFERROR(VLOOKUP($C14,#REF!,12,0),""),IF(_xlpm.stav=0,"",_xlpm.stav))</f>
        <v/>
      </c>
      <c r="L14" s="15" t="str">
        <f>_xlfn.LET(_xlpm.dat,IFERROR(VLOOKUP(PomocnáVrácené!C14,#REF!,21,0),""),IF(_xlpm.dat=0,"",_xlpm.dat))</f>
        <v/>
      </c>
      <c r="M14" s="15" t="e">
        <f>_xlfn.LET(_xlpm.dat,VLOOKUP(B14,#REF!,3,0),IF(_xlpm.dat=0,"",_xlpm.dat))</f>
        <v>#REF!</v>
      </c>
      <c r="N14" s="1" t="str">
        <f>_xlfn.LET(_xlpm.stav,IFERROR(VLOOKUP($C14,#REF!,12,0),""),IF(_xlpm.stav=0,"",_xlpm.stav))</f>
        <v/>
      </c>
      <c r="O14" s="16" t="str">
        <f t="shared" si="0"/>
        <v>NE</v>
      </c>
    </row>
    <row r="15" spans="2:18" x14ac:dyDescent="0.2">
      <c r="B15" s="1" t="e">
        <f>#REF!</f>
        <v>#REF!</v>
      </c>
      <c r="C15" s="1" t="e">
        <f>IF(#REF!=0,"",#REF!)</f>
        <v>#REF!</v>
      </c>
      <c r="D15" s="1" t="e">
        <f>IF(#REF!=0,"",#REF!)</f>
        <v>#REF!</v>
      </c>
      <c r="E15" s="1" t="str">
        <f>_xlfn.LET(_xlpm.stav,IFERROR(VLOOKUP($C15,#REF!,12,0),""),IF(_xlpm.stav=0,"",_xlpm.stav))</f>
        <v/>
      </c>
      <c r="F15" s="15" t="str">
        <f>_xlfn.LET(_xlpm.dat,IFERROR(VLOOKUP(PomocnáVrácené!C15,#REF!,21,0),""),IF(_xlpm.dat=0,"",_xlpm.dat))</f>
        <v/>
      </c>
      <c r="G15" s="15" t="e">
        <f>_xlfn.LET(_xlpm.dat,VLOOKUP(B15,#REF!,3,0),IF(_xlpm.dat=0,"",_xlpm.dat))</f>
        <v>#REF!</v>
      </c>
      <c r="H15" s="15" t="str">
        <f>_xlfn.LET(_xlpm.stav,IFERROR(VLOOKUP($C15,#REF!,12,0),""),IF(_xlpm.stav=0,"",_xlpm.stav))</f>
        <v/>
      </c>
      <c r="I15" s="15" t="str">
        <f>_xlfn.LET(_xlpm.dat,IFERROR(VLOOKUP(PomocnáVrácené!C15,#REF!,21,0),""),IF(_xlpm.dat=0,"",_xlpm.dat))</f>
        <v/>
      </c>
      <c r="J15" s="15" t="e">
        <f>_xlfn.LET(_xlpm.dat,VLOOKUP(B15,#REF!,3,0),IF(_xlpm.dat=0,"",_xlpm.dat))</f>
        <v>#REF!</v>
      </c>
      <c r="K15" s="1" t="str">
        <f>_xlfn.LET(_xlpm.stav,IFERROR(VLOOKUP($C15,#REF!,12,0),""),IF(_xlpm.stav=0,"",_xlpm.stav))</f>
        <v/>
      </c>
      <c r="L15" s="15" t="str">
        <f>_xlfn.LET(_xlpm.dat,IFERROR(VLOOKUP(PomocnáVrácené!C15,#REF!,21,0),""),IF(_xlpm.dat=0,"",_xlpm.dat))</f>
        <v/>
      </c>
      <c r="M15" s="15" t="e">
        <f>_xlfn.LET(_xlpm.dat,VLOOKUP(B15,#REF!,3,0),IF(_xlpm.dat=0,"",_xlpm.dat))</f>
        <v>#REF!</v>
      </c>
      <c r="N15" s="1" t="str">
        <f>_xlfn.LET(_xlpm.stav,IFERROR(VLOOKUP($C15,#REF!,12,0),""),IF(_xlpm.stav=0,"",_xlpm.stav))</f>
        <v/>
      </c>
      <c r="O15" s="16" t="str">
        <f t="shared" si="0"/>
        <v>NE</v>
      </c>
    </row>
    <row r="16" spans="2:18" x14ac:dyDescent="0.2">
      <c r="B16" s="1" t="e">
        <f>#REF!</f>
        <v>#REF!</v>
      </c>
      <c r="C16" s="1" t="e">
        <f>IF(#REF!=0,"",#REF!)</f>
        <v>#REF!</v>
      </c>
      <c r="D16" s="1" t="e">
        <f>IF(#REF!=0,"",#REF!)</f>
        <v>#REF!</v>
      </c>
      <c r="E16" s="1" t="str">
        <f>_xlfn.LET(_xlpm.stav,IFERROR(VLOOKUP($C16,#REF!,12,0),""),IF(_xlpm.stav=0,"",_xlpm.stav))</f>
        <v/>
      </c>
      <c r="F16" s="15" t="str">
        <f>_xlfn.LET(_xlpm.dat,IFERROR(VLOOKUP(PomocnáVrácené!C16,#REF!,21,0),""),IF(_xlpm.dat=0,"",_xlpm.dat))</f>
        <v/>
      </c>
      <c r="G16" s="15" t="e">
        <f>_xlfn.LET(_xlpm.dat,VLOOKUP(B16,#REF!,3,0),IF(_xlpm.dat=0,"",_xlpm.dat))</f>
        <v>#REF!</v>
      </c>
      <c r="H16" s="15" t="str">
        <f>_xlfn.LET(_xlpm.stav,IFERROR(VLOOKUP($C16,#REF!,12,0),""),IF(_xlpm.stav=0,"",_xlpm.stav))</f>
        <v/>
      </c>
      <c r="I16" s="15" t="str">
        <f>_xlfn.LET(_xlpm.dat,IFERROR(VLOOKUP(PomocnáVrácené!C16,#REF!,21,0),""),IF(_xlpm.dat=0,"",_xlpm.dat))</f>
        <v/>
      </c>
      <c r="J16" s="15" t="e">
        <f>_xlfn.LET(_xlpm.dat,VLOOKUP(B16,#REF!,3,0),IF(_xlpm.dat=0,"",_xlpm.dat))</f>
        <v>#REF!</v>
      </c>
      <c r="K16" s="1" t="str">
        <f>_xlfn.LET(_xlpm.stav,IFERROR(VLOOKUP($C16,#REF!,12,0),""),IF(_xlpm.stav=0,"",_xlpm.stav))</f>
        <v/>
      </c>
      <c r="L16" s="15" t="str">
        <f>_xlfn.LET(_xlpm.dat,IFERROR(VLOOKUP(PomocnáVrácené!C16,#REF!,21,0),""),IF(_xlpm.dat=0,"",_xlpm.dat))</f>
        <v/>
      </c>
      <c r="M16" s="15" t="e">
        <f>_xlfn.LET(_xlpm.dat,VLOOKUP(B16,#REF!,3,0),IF(_xlpm.dat=0,"",_xlpm.dat))</f>
        <v>#REF!</v>
      </c>
      <c r="N16" s="1" t="str">
        <f>_xlfn.LET(_xlpm.stav,IFERROR(VLOOKUP($C16,#REF!,12,0),""),IF(_xlpm.stav=0,"",_xlpm.stav))</f>
        <v/>
      </c>
      <c r="O16" s="16" t="str">
        <f t="shared" si="0"/>
        <v>NE</v>
      </c>
    </row>
    <row r="17" spans="2:15" x14ac:dyDescent="0.2">
      <c r="B17" s="1" t="e">
        <f>#REF!</f>
        <v>#REF!</v>
      </c>
      <c r="C17" s="1" t="e">
        <f>IF(#REF!=0,"",#REF!)</f>
        <v>#REF!</v>
      </c>
      <c r="D17" s="1" t="e">
        <f>IF(#REF!=0,"",#REF!)</f>
        <v>#REF!</v>
      </c>
      <c r="E17" s="1" t="str">
        <f>_xlfn.LET(_xlpm.stav,IFERROR(VLOOKUP($C17,#REF!,12,0),""),IF(_xlpm.stav=0,"",_xlpm.stav))</f>
        <v/>
      </c>
      <c r="F17" s="15" t="str">
        <f>_xlfn.LET(_xlpm.dat,IFERROR(VLOOKUP(PomocnáVrácené!C17,#REF!,21,0),""),IF(_xlpm.dat=0,"",_xlpm.dat))</f>
        <v/>
      </c>
      <c r="G17" s="15" t="e">
        <f>_xlfn.LET(_xlpm.dat,VLOOKUP(B17,#REF!,3,0),IF(_xlpm.dat=0,"",_xlpm.dat))</f>
        <v>#REF!</v>
      </c>
      <c r="H17" s="15" t="str">
        <f>_xlfn.LET(_xlpm.stav,IFERROR(VLOOKUP($C17,#REF!,12,0),""),IF(_xlpm.stav=0,"",_xlpm.stav))</f>
        <v/>
      </c>
      <c r="I17" s="15" t="str">
        <f>_xlfn.LET(_xlpm.dat,IFERROR(VLOOKUP(PomocnáVrácené!C17,#REF!,21,0),""),IF(_xlpm.dat=0,"",_xlpm.dat))</f>
        <v/>
      </c>
      <c r="J17" s="15" t="e">
        <f>_xlfn.LET(_xlpm.dat,VLOOKUP(B17,#REF!,3,0),IF(_xlpm.dat=0,"",_xlpm.dat))</f>
        <v>#REF!</v>
      </c>
      <c r="K17" s="1" t="str">
        <f>_xlfn.LET(_xlpm.stav,IFERROR(VLOOKUP($C17,#REF!,12,0),""),IF(_xlpm.stav=0,"",_xlpm.stav))</f>
        <v/>
      </c>
      <c r="L17" s="15" t="str">
        <f>_xlfn.LET(_xlpm.dat,IFERROR(VLOOKUP(PomocnáVrácené!C17,#REF!,21,0),""),IF(_xlpm.dat=0,"",_xlpm.dat))</f>
        <v/>
      </c>
      <c r="M17" s="15" t="e">
        <f>_xlfn.LET(_xlpm.dat,VLOOKUP(B17,#REF!,3,0),IF(_xlpm.dat=0,"",_xlpm.dat))</f>
        <v>#REF!</v>
      </c>
      <c r="N17" s="1" t="str">
        <f>_xlfn.LET(_xlpm.stav,IFERROR(VLOOKUP($C17,#REF!,12,0),""),IF(_xlpm.stav=0,"",_xlpm.stav))</f>
        <v/>
      </c>
      <c r="O17" s="16" t="str">
        <f t="shared" si="0"/>
        <v>NE</v>
      </c>
    </row>
    <row r="18" spans="2:15" x14ac:dyDescent="0.2">
      <c r="B18" s="1" t="e">
        <f>#REF!</f>
        <v>#REF!</v>
      </c>
      <c r="C18" s="1" t="e">
        <f>IF(#REF!=0,"",#REF!)</f>
        <v>#REF!</v>
      </c>
      <c r="D18" s="1" t="e">
        <f>IF(#REF!=0,"",#REF!)</f>
        <v>#REF!</v>
      </c>
      <c r="E18" s="1" t="str">
        <f>_xlfn.LET(_xlpm.stav,IFERROR(VLOOKUP($C18,#REF!,12,0),""),IF(_xlpm.stav=0,"",_xlpm.stav))</f>
        <v/>
      </c>
      <c r="F18" s="15" t="str">
        <f>_xlfn.LET(_xlpm.dat,IFERROR(VLOOKUP(PomocnáVrácené!C18,#REF!,21,0),""),IF(_xlpm.dat=0,"",_xlpm.dat))</f>
        <v/>
      </c>
      <c r="G18" s="15" t="e">
        <f>_xlfn.LET(_xlpm.dat,VLOOKUP(B18,#REF!,3,0),IF(_xlpm.dat=0,"",_xlpm.dat))</f>
        <v>#REF!</v>
      </c>
      <c r="H18" s="15" t="str">
        <f>_xlfn.LET(_xlpm.stav,IFERROR(VLOOKUP($C18,#REF!,12,0),""),IF(_xlpm.stav=0,"",_xlpm.stav))</f>
        <v/>
      </c>
      <c r="I18" s="15" t="str">
        <f>_xlfn.LET(_xlpm.dat,IFERROR(VLOOKUP(PomocnáVrácené!C18,#REF!,21,0),""),IF(_xlpm.dat=0,"",_xlpm.dat))</f>
        <v/>
      </c>
      <c r="J18" s="15" t="e">
        <f>_xlfn.LET(_xlpm.dat,VLOOKUP(B18,#REF!,3,0),IF(_xlpm.dat=0,"",_xlpm.dat))</f>
        <v>#REF!</v>
      </c>
      <c r="K18" s="1" t="str">
        <f>_xlfn.LET(_xlpm.stav,IFERROR(VLOOKUP($C18,#REF!,12,0),""),IF(_xlpm.stav=0,"",_xlpm.stav))</f>
        <v/>
      </c>
      <c r="L18" s="15" t="str">
        <f>_xlfn.LET(_xlpm.dat,IFERROR(VLOOKUP(PomocnáVrácené!C18,#REF!,21,0),""),IF(_xlpm.dat=0,"",_xlpm.dat))</f>
        <v/>
      </c>
      <c r="M18" s="15" t="e">
        <f>_xlfn.LET(_xlpm.dat,VLOOKUP(B18,#REF!,3,0),IF(_xlpm.dat=0,"",_xlpm.dat))</f>
        <v>#REF!</v>
      </c>
      <c r="N18" s="1" t="str">
        <f>_xlfn.LET(_xlpm.stav,IFERROR(VLOOKUP($C18,#REF!,12,0),""),IF(_xlpm.stav=0,"",_xlpm.stav))</f>
        <v/>
      </c>
      <c r="O18" s="16" t="str">
        <f t="shared" si="0"/>
        <v>NE</v>
      </c>
    </row>
    <row r="19" spans="2:15" x14ac:dyDescent="0.2">
      <c r="B19" s="1" t="e">
        <f>#REF!</f>
        <v>#REF!</v>
      </c>
      <c r="C19" s="1" t="e">
        <f>IF(#REF!=0,"",#REF!)</f>
        <v>#REF!</v>
      </c>
      <c r="D19" s="1" t="e">
        <f>IF(#REF!=0,"",#REF!)</f>
        <v>#REF!</v>
      </c>
      <c r="E19" s="1" t="str">
        <f>_xlfn.LET(_xlpm.stav,IFERROR(VLOOKUP($C19,#REF!,12,0),""),IF(_xlpm.stav=0,"",_xlpm.stav))</f>
        <v/>
      </c>
      <c r="F19" s="15" t="str">
        <f>_xlfn.LET(_xlpm.dat,IFERROR(VLOOKUP(PomocnáVrácené!C19,#REF!,21,0),""),IF(_xlpm.dat=0,"",_xlpm.dat))</f>
        <v/>
      </c>
      <c r="G19" s="15" t="e">
        <f>_xlfn.LET(_xlpm.dat,VLOOKUP(B19,#REF!,3,0),IF(_xlpm.dat=0,"",_xlpm.dat))</f>
        <v>#REF!</v>
      </c>
      <c r="H19" s="15" t="str">
        <f>_xlfn.LET(_xlpm.stav,IFERROR(VLOOKUP($C19,#REF!,12,0),""),IF(_xlpm.stav=0,"",_xlpm.stav))</f>
        <v/>
      </c>
      <c r="I19" s="15" t="str">
        <f>_xlfn.LET(_xlpm.dat,IFERROR(VLOOKUP(PomocnáVrácené!C19,#REF!,21,0),""),IF(_xlpm.dat=0,"",_xlpm.dat))</f>
        <v/>
      </c>
      <c r="J19" s="15" t="e">
        <f>_xlfn.LET(_xlpm.dat,VLOOKUP(B19,#REF!,3,0),IF(_xlpm.dat=0,"",_xlpm.dat))</f>
        <v>#REF!</v>
      </c>
      <c r="K19" s="1" t="str">
        <f>_xlfn.LET(_xlpm.stav,IFERROR(VLOOKUP($C19,#REF!,12,0),""),IF(_xlpm.stav=0,"",_xlpm.stav))</f>
        <v/>
      </c>
      <c r="L19" s="15" t="str">
        <f>_xlfn.LET(_xlpm.dat,IFERROR(VLOOKUP(PomocnáVrácené!C19,#REF!,21,0),""),IF(_xlpm.dat=0,"",_xlpm.dat))</f>
        <v/>
      </c>
      <c r="M19" s="15" t="e">
        <f>_xlfn.LET(_xlpm.dat,VLOOKUP(B19,#REF!,3,0),IF(_xlpm.dat=0,"",_xlpm.dat))</f>
        <v>#REF!</v>
      </c>
      <c r="N19" s="1" t="str">
        <f>_xlfn.LET(_xlpm.stav,IFERROR(VLOOKUP($C19,#REF!,12,0),""),IF(_xlpm.stav=0,"",_xlpm.stav))</f>
        <v/>
      </c>
      <c r="O19" s="16" t="str">
        <f t="shared" si="0"/>
        <v>NE</v>
      </c>
    </row>
    <row r="20" spans="2:15" x14ac:dyDescent="0.2">
      <c r="B20" s="1" t="e">
        <f>#REF!</f>
        <v>#REF!</v>
      </c>
      <c r="C20" s="1" t="e">
        <f>IF(#REF!=0,"",#REF!)</f>
        <v>#REF!</v>
      </c>
      <c r="D20" s="1" t="e">
        <f>IF(#REF!=0,"",#REF!)</f>
        <v>#REF!</v>
      </c>
      <c r="E20" s="1" t="str">
        <f>_xlfn.LET(_xlpm.stav,IFERROR(VLOOKUP($C20,#REF!,12,0),""),IF(_xlpm.stav=0,"",_xlpm.stav))</f>
        <v/>
      </c>
      <c r="F20" s="15" t="str">
        <f>_xlfn.LET(_xlpm.dat,IFERROR(VLOOKUP(PomocnáVrácené!C20,#REF!,21,0),""),IF(_xlpm.dat=0,"",_xlpm.dat))</f>
        <v/>
      </c>
      <c r="G20" s="15" t="e">
        <f>_xlfn.LET(_xlpm.dat,VLOOKUP(B20,#REF!,3,0),IF(_xlpm.dat=0,"",_xlpm.dat))</f>
        <v>#REF!</v>
      </c>
      <c r="H20" s="15" t="str">
        <f>_xlfn.LET(_xlpm.stav,IFERROR(VLOOKUP($C20,#REF!,12,0),""),IF(_xlpm.stav=0,"",_xlpm.stav))</f>
        <v/>
      </c>
      <c r="I20" s="15" t="str">
        <f>_xlfn.LET(_xlpm.dat,IFERROR(VLOOKUP(PomocnáVrácené!C20,#REF!,21,0),""),IF(_xlpm.dat=0,"",_xlpm.dat))</f>
        <v/>
      </c>
      <c r="J20" s="15" t="e">
        <f>_xlfn.LET(_xlpm.dat,VLOOKUP(B20,#REF!,3,0),IF(_xlpm.dat=0,"",_xlpm.dat))</f>
        <v>#REF!</v>
      </c>
      <c r="K20" s="1" t="str">
        <f>_xlfn.LET(_xlpm.stav,IFERROR(VLOOKUP($C20,#REF!,12,0),""),IF(_xlpm.stav=0,"",_xlpm.stav))</f>
        <v/>
      </c>
      <c r="L20" s="15" t="str">
        <f>_xlfn.LET(_xlpm.dat,IFERROR(VLOOKUP(PomocnáVrácené!C20,#REF!,21,0),""),IF(_xlpm.dat=0,"",_xlpm.dat))</f>
        <v/>
      </c>
      <c r="M20" s="15" t="e">
        <f>_xlfn.LET(_xlpm.dat,VLOOKUP(B20,#REF!,3,0),IF(_xlpm.dat=0,"",_xlpm.dat))</f>
        <v>#REF!</v>
      </c>
      <c r="N20" s="1" t="str">
        <f>_xlfn.LET(_xlpm.stav,IFERROR(VLOOKUP($C20,#REF!,12,0),""),IF(_xlpm.stav=0,"",_xlpm.stav))</f>
        <v/>
      </c>
      <c r="O20" s="16" t="str">
        <f t="shared" si="0"/>
        <v>NE</v>
      </c>
    </row>
    <row r="21" spans="2:15" x14ac:dyDescent="0.2">
      <c r="B21" s="1" t="e">
        <f>#REF!</f>
        <v>#REF!</v>
      </c>
      <c r="C21" s="1" t="e">
        <f>IF(#REF!=0,"",#REF!)</f>
        <v>#REF!</v>
      </c>
      <c r="D21" s="1" t="e">
        <f>IF(#REF!=0,"",#REF!)</f>
        <v>#REF!</v>
      </c>
      <c r="E21" s="1" t="str">
        <f>_xlfn.LET(_xlpm.stav,IFERROR(VLOOKUP($C21,#REF!,12,0),""),IF(_xlpm.stav=0,"",_xlpm.stav))</f>
        <v/>
      </c>
      <c r="F21" s="15" t="str">
        <f>_xlfn.LET(_xlpm.dat,IFERROR(VLOOKUP(PomocnáVrácené!C21,#REF!,21,0),""),IF(_xlpm.dat=0,"",_xlpm.dat))</f>
        <v/>
      </c>
      <c r="G21" s="15" t="e">
        <f>_xlfn.LET(_xlpm.dat,VLOOKUP(B21,#REF!,3,0),IF(_xlpm.dat=0,"",_xlpm.dat))</f>
        <v>#REF!</v>
      </c>
      <c r="H21" s="15" t="str">
        <f>_xlfn.LET(_xlpm.stav,IFERROR(VLOOKUP($C21,#REF!,12,0),""),IF(_xlpm.stav=0,"",_xlpm.stav))</f>
        <v/>
      </c>
      <c r="I21" s="15" t="str">
        <f>_xlfn.LET(_xlpm.dat,IFERROR(VLOOKUP(PomocnáVrácené!C21,#REF!,21,0),""),IF(_xlpm.dat=0,"",_xlpm.dat))</f>
        <v/>
      </c>
      <c r="J21" s="15" t="e">
        <f>_xlfn.LET(_xlpm.dat,VLOOKUP(B21,#REF!,3,0),IF(_xlpm.dat=0,"",_xlpm.dat))</f>
        <v>#REF!</v>
      </c>
      <c r="K21" s="1" t="str">
        <f>_xlfn.LET(_xlpm.stav,IFERROR(VLOOKUP($C21,#REF!,12,0),""),IF(_xlpm.stav=0,"",_xlpm.stav))</f>
        <v/>
      </c>
      <c r="L21" s="15" t="str">
        <f>_xlfn.LET(_xlpm.dat,IFERROR(VLOOKUP(PomocnáVrácené!C21,#REF!,21,0),""),IF(_xlpm.dat=0,"",_xlpm.dat))</f>
        <v/>
      </c>
      <c r="M21" s="15" t="e">
        <f>_xlfn.LET(_xlpm.dat,VLOOKUP(B21,#REF!,3,0),IF(_xlpm.dat=0,"",_xlpm.dat))</f>
        <v>#REF!</v>
      </c>
      <c r="N21" s="1" t="str">
        <f>_xlfn.LET(_xlpm.stav,IFERROR(VLOOKUP($C21,#REF!,12,0),""),IF(_xlpm.stav=0,"",_xlpm.stav))</f>
        <v/>
      </c>
      <c r="O21" s="16" t="str">
        <f t="shared" si="0"/>
        <v>NE</v>
      </c>
    </row>
    <row r="22" spans="2:15" x14ac:dyDescent="0.2">
      <c r="B22" s="1" t="e">
        <f>#REF!</f>
        <v>#REF!</v>
      </c>
      <c r="C22" s="1" t="e">
        <f>IF(#REF!=0,"",#REF!)</f>
        <v>#REF!</v>
      </c>
      <c r="D22" s="1" t="e">
        <f>IF(#REF!=0,"",#REF!)</f>
        <v>#REF!</v>
      </c>
      <c r="E22" s="1" t="str">
        <f>_xlfn.LET(_xlpm.stav,IFERROR(VLOOKUP($C22,#REF!,12,0),""),IF(_xlpm.stav=0,"",_xlpm.stav))</f>
        <v/>
      </c>
      <c r="F22" s="15" t="str">
        <f>_xlfn.LET(_xlpm.dat,IFERROR(VLOOKUP(PomocnáVrácené!C22,#REF!,21,0),""),IF(_xlpm.dat=0,"",_xlpm.dat))</f>
        <v/>
      </c>
      <c r="G22" s="15" t="e">
        <f>_xlfn.LET(_xlpm.dat,VLOOKUP(B22,#REF!,3,0),IF(_xlpm.dat=0,"",_xlpm.dat))</f>
        <v>#REF!</v>
      </c>
      <c r="H22" s="15" t="str">
        <f>_xlfn.LET(_xlpm.stav,IFERROR(VLOOKUP($C22,#REF!,12,0),""),IF(_xlpm.stav=0,"",_xlpm.stav))</f>
        <v/>
      </c>
      <c r="I22" s="15" t="str">
        <f>_xlfn.LET(_xlpm.dat,IFERROR(VLOOKUP(PomocnáVrácené!C22,#REF!,21,0),""),IF(_xlpm.dat=0,"",_xlpm.dat))</f>
        <v/>
      </c>
      <c r="J22" s="15" t="e">
        <f>_xlfn.LET(_xlpm.dat,VLOOKUP(B22,#REF!,3,0),IF(_xlpm.dat=0,"",_xlpm.dat))</f>
        <v>#REF!</v>
      </c>
      <c r="K22" s="1" t="str">
        <f>_xlfn.LET(_xlpm.stav,IFERROR(VLOOKUP($C22,#REF!,12,0),""),IF(_xlpm.stav=0,"",_xlpm.stav))</f>
        <v/>
      </c>
      <c r="L22" s="15" t="str">
        <f>_xlfn.LET(_xlpm.dat,IFERROR(VLOOKUP(PomocnáVrácené!C22,#REF!,21,0),""),IF(_xlpm.dat=0,"",_xlpm.dat))</f>
        <v/>
      </c>
      <c r="M22" s="15" t="e">
        <f>_xlfn.LET(_xlpm.dat,VLOOKUP(B22,#REF!,3,0),IF(_xlpm.dat=0,"",_xlpm.dat))</f>
        <v>#REF!</v>
      </c>
      <c r="N22" s="1" t="str">
        <f>_xlfn.LET(_xlpm.stav,IFERROR(VLOOKUP($C22,#REF!,12,0),""),IF(_xlpm.stav=0,"",_xlpm.stav))</f>
        <v/>
      </c>
      <c r="O22" s="16" t="str">
        <f t="shared" si="0"/>
        <v>NE</v>
      </c>
    </row>
    <row r="23" spans="2:15" x14ac:dyDescent="0.2">
      <c r="B23" s="1" t="e">
        <f>#REF!</f>
        <v>#REF!</v>
      </c>
      <c r="C23" s="1" t="e">
        <f>IF(#REF!=0,"",#REF!)</f>
        <v>#REF!</v>
      </c>
      <c r="D23" s="1" t="e">
        <f>IF(#REF!=0,"",#REF!)</f>
        <v>#REF!</v>
      </c>
      <c r="E23" s="1" t="str">
        <f>_xlfn.LET(_xlpm.stav,IFERROR(VLOOKUP($C23,#REF!,12,0),""),IF(_xlpm.stav=0,"",_xlpm.stav))</f>
        <v/>
      </c>
      <c r="F23" s="15" t="str">
        <f>_xlfn.LET(_xlpm.dat,IFERROR(VLOOKUP(PomocnáVrácené!C23,#REF!,21,0),""),IF(_xlpm.dat=0,"",_xlpm.dat))</f>
        <v/>
      </c>
      <c r="G23" s="15" t="e">
        <f>_xlfn.LET(_xlpm.dat,VLOOKUP(B23,#REF!,3,0),IF(_xlpm.dat=0,"",_xlpm.dat))</f>
        <v>#REF!</v>
      </c>
      <c r="H23" s="15" t="str">
        <f>_xlfn.LET(_xlpm.stav,IFERROR(VLOOKUP($C23,#REF!,12,0),""),IF(_xlpm.stav=0,"",_xlpm.stav))</f>
        <v/>
      </c>
      <c r="I23" s="15" t="str">
        <f>_xlfn.LET(_xlpm.dat,IFERROR(VLOOKUP(PomocnáVrácené!C23,#REF!,21,0),""),IF(_xlpm.dat=0,"",_xlpm.dat))</f>
        <v/>
      </c>
      <c r="J23" s="15" t="e">
        <f>_xlfn.LET(_xlpm.dat,VLOOKUP(B23,#REF!,3,0),IF(_xlpm.dat=0,"",_xlpm.dat))</f>
        <v>#REF!</v>
      </c>
      <c r="K23" s="1" t="str">
        <f>_xlfn.LET(_xlpm.stav,IFERROR(VLOOKUP($C23,#REF!,12,0),""),IF(_xlpm.stav=0,"",_xlpm.stav))</f>
        <v/>
      </c>
      <c r="L23" s="15" t="str">
        <f>_xlfn.LET(_xlpm.dat,IFERROR(VLOOKUP(PomocnáVrácené!C23,#REF!,21,0),""),IF(_xlpm.dat=0,"",_xlpm.dat))</f>
        <v/>
      </c>
      <c r="M23" s="15" t="e">
        <f>_xlfn.LET(_xlpm.dat,VLOOKUP(B23,#REF!,3,0),IF(_xlpm.dat=0,"",_xlpm.dat))</f>
        <v>#REF!</v>
      </c>
      <c r="N23" s="1" t="str">
        <f>_xlfn.LET(_xlpm.stav,IFERROR(VLOOKUP($C23,#REF!,12,0),""),IF(_xlpm.stav=0,"",_xlpm.stav))</f>
        <v/>
      </c>
      <c r="O23" s="16" t="str">
        <f t="shared" si="0"/>
        <v>NE</v>
      </c>
    </row>
    <row r="24" spans="2:15" x14ac:dyDescent="0.2">
      <c r="B24" s="1" t="e">
        <f>#REF!</f>
        <v>#REF!</v>
      </c>
      <c r="C24" s="1" t="e">
        <f>IF(#REF!=0,"",#REF!)</f>
        <v>#REF!</v>
      </c>
      <c r="D24" s="1" t="e">
        <f>IF(#REF!=0,"",#REF!)</f>
        <v>#REF!</v>
      </c>
      <c r="E24" s="1" t="str">
        <f>_xlfn.LET(_xlpm.stav,IFERROR(VLOOKUP($C24,#REF!,12,0),""),IF(_xlpm.stav=0,"",_xlpm.stav))</f>
        <v/>
      </c>
      <c r="F24" s="15" t="str">
        <f>_xlfn.LET(_xlpm.dat,IFERROR(VLOOKUP(PomocnáVrácené!C24,#REF!,21,0),""),IF(_xlpm.dat=0,"",_xlpm.dat))</f>
        <v/>
      </c>
      <c r="G24" s="15" t="e">
        <f>_xlfn.LET(_xlpm.dat,VLOOKUP(B24,#REF!,3,0),IF(_xlpm.dat=0,"",_xlpm.dat))</f>
        <v>#REF!</v>
      </c>
      <c r="H24" s="15" t="str">
        <f>_xlfn.LET(_xlpm.stav,IFERROR(VLOOKUP($C24,#REF!,12,0),""),IF(_xlpm.stav=0,"",_xlpm.stav))</f>
        <v/>
      </c>
      <c r="I24" s="15" t="str">
        <f>_xlfn.LET(_xlpm.dat,IFERROR(VLOOKUP(PomocnáVrácené!C24,#REF!,21,0),""),IF(_xlpm.dat=0,"",_xlpm.dat))</f>
        <v/>
      </c>
      <c r="J24" s="15" t="e">
        <f>_xlfn.LET(_xlpm.dat,VLOOKUP(B24,#REF!,3,0),IF(_xlpm.dat=0,"",_xlpm.dat))</f>
        <v>#REF!</v>
      </c>
      <c r="K24" s="1" t="str">
        <f>_xlfn.LET(_xlpm.stav,IFERROR(VLOOKUP($C24,#REF!,12,0),""),IF(_xlpm.stav=0,"",_xlpm.stav))</f>
        <v/>
      </c>
      <c r="L24" s="15" t="str">
        <f>_xlfn.LET(_xlpm.dat,IFERROR(VLOOKUP(PomocnáVrácené!C24,#REF!,21,0),""),IF(_xlpm.dat=0,"",_xlpm.dat))</f>
        <v/>
      </c>
      <c r="M24" s="15" t="e">
        <f>_xlfn.LET(_xlpm.dat,VLOOKUP(B24,#REF!,3,0),IF(_xlpm.dat=0,"",_xlpm.dat))</f>
        <v>#REF!</v>
      </c>
      <c r="N24" s="1" t="str">
        <f>_xlfn.LET(_xlpm.stav,IFERROR(VLOOKUP($C24,#REF!,12,0),""),IF(_xlpm.stav=0,"",_xlpm.stav))</f>
        <v/>
      </c>
      <c r="O24" s="16" t="str">
        <f t="shared" si="0"/>
        <v>NE</v>
      </c>
    </row>
    <row r="25" spans="2:15" x14ac:dyDescent="0.2">
      <c r="B25" s="1" t="e">
        <f>#REF!</f>
        <v>#REF!</v>
      </c>
      <c r="C25" s="1" t="e">
        <f>IF(#REF!=0,"",#REF!)</f>
        <v>#REF!</v>
      </c>
      <c r="D25" s="1" t="e">
        <f>IF(#REF!=0,"",#REF!)</f>
        <v>#REF!</v>
      </c>
      <c r="E25" s="1" t="str">
        <f>_xlfn.LET(_xlpm.stav,IFERROR(VLOOKUP($C25,#REF!,12,0),""),IF(_xlpm.stav=0,"",_xlpm.stav))</f>
        <v/>
      </c>
      <c r="F25" s="15" t="str">
        <f>_xlfn.LET(_xlpm.dat,IFERROR(VLOOKUP(PomocnáVrácené!C25,#REF!,21,0),""),IF(_xlpm.dat=0,"",_xlpm.dat))</f>
        <v/>
      </c>
      <c r="G25" s="15" t="e">
        <f>_xlfn.LET(_xlpm.dat,VLOOKUP(B25,#REF!,3,0),IF(_xlpm.dat=0,"",_xlpm.dat))</f>
        <v>#REF!</v>
      </c>
      <c r="H25" s="15" t="str">
        <f>_xlfn.LET(_xlpm.stav,IFERROR(VLOOKUP($C25,#REF!,12,0),""),IF(_xlpm.stav=0,"",_xlpm.stav))</f>
        <v/>
      </c>
      <c r="I25" s="15" t="str">
        <f>_xlfn.LET(_xlpm.dat,IFERROR(VLOOKUP(PomocnáVrácené!C25,#REF!,21,0),""),IF(_xlpm.dat=0,"",_xlpm.dat))</f>
        <v/>
      </c>
      <c r="J25" s="15" t="e">
        <f>_xlfn.LET(_xlpm.dat,VLOOKUP(B25,#REF!,3,0),IF(_xlpm.dat=0,"",_xlpm.dat))</f>
        <v>#REF!</v>
      </c>
      <c r="K25" s="1" t="str">
        <f>_xlfn.LET(_xlpm.stav,IFERROR(VLOOKUP($C25,#REF!,12,0),""),IF(_xlpm.stav=0,"",_xlpm.stav))</f>
        <v/>
      </c>
      <c r="L25" s="15" t="str">
        <f>_xlfn.LET(_xlpm.dat,IFERROR(VLOOKUP(PomocnáVrácené!C25,#REF!,21,0),""),IF(_xlpm.dat=0,"",_xlpm.dat))</f>
        <v/>
      </c>
      <c r="M25" s="15" t="e">
        <f>_xlfn.LET(_xlpm.dat,VLOOKUP(B25,#REF!,3,0),IF(_xlpm.dat=0,"",_xlpm.dat))</f>
        <v>#REF!</v>
      </c>
      <c r="N25" s="1" t="str">
        <f>_xlfn.LET(_xlpm.stav,IFERROR(VLOOKUP($C25,#REF!,12,0),""),IF(_xlpm.stav=0,"",_xlpm.stav))</f>
        <v/>
      </c>
      <c r="O25" s="16" t="str">
        <f t="shared" si="0"/>
        <v>NE</v>
      </c>
    </row>
    <row r="26" spans="2:15" x14ac:dyDescent="0.2">
      <c r="B26" s="1" t="e">
        <f>#REF!</f>
        <v>#REF!</v>
      </c>
      <c r="C26" s="1" t="e">
        <f>IF(#REF!=0,"",#REF!)</f>
        <v>#REF!</v>
      </c>
      <c r="D26" s="1" t="e">
        <f>IF(#REF!=0,"",#REF!)</f>
        <v>#REF!</v>
      </c>
      <c r="E26" s="1" t="str">
        <f>_xlfn.LET(_xlpm.stav,IFERROR(VLOOKUP($C26,#REF!,12,0),""),IF(_xlpm.stav=0,"",_xlpm.stav))</f>
        <v/>
      </c>
      <c r="F26" s="15" t="str">
        <f>_xlfn.LET(_xlpm.dat,IFERROR(VLOOKUP(PomocnáVrácené!C26,#REF!,21,0),""),IF(_xlpm.dat=0,"",_xlpm.dat))</f>
        <v/>
      </c>
      <c r="G26" s="15" t="e">
        <f>_xlfn.LET(_xlpm.dat,VLOOKUP(B26,#REF!,3,0),IF(_xlpm.dat=0,"",_xlpm.dat))</f>
        <v>#REF!</v>
      </c>
      <c r="H26" s="15" t="str">
        <f>_xlfn.LET(_xlpm.stav,IFERROR(VLOOKUP($C26,#REF!,12,0),""),IF(_xlpm.stav=0,"",_xlpm.stav))</f>
        <v/>
      </c>
      <c r="I26" s="15" t="str">
        <f>_xlfn.LET(_xlpm.dat,IFERROR(VLOOKUP(PomocnáVrácené!C26,#REF!,21,0),""),IF(_xlpm.dat=0,"",_xlpm.dat))</f>
        <v/>
      </c>
      <c r="J26" s="15" t="e">
        <f>_xlfn.LET(_xlpm.dat,VLOOKUP(B26,#REF!,3,0),IF(_xlpm.dat=0,"",_xlpm.dat))</f>
        <v>#REF!</v>
      </c>
      <c r="K26" s="1" t="str">
        <f>_xlfn.LET(_xlpm.stav,IFERROR(VLOOKUP($C26,#REF!,12,0),""),IF(_xlpm.stav=0,"",_xlpm.stav))</f>
        <v/>
      </c>
      <c r="L26" s="15" t="str">
        <f>_xlfn.LET(_xlpm.dat,IFERROR(VLOOKUP(PomocnáVrácené!C26,#REF!,21,0),""),IF(_xlpm.dat=0,"",_xlpm.dat))</f>
        <v/>
      </c>
      <c r="M26" s="15" t="e">
        <f>_xlfn.LET(_xlpm.dat,VLOOKUP(B26,#REF!,3,0),IF(_xlpm.dat=0,"",_xlpm.dat))</f>
        <v>#REF!</v>
      </c>
      <c r="N26" s="1" t="str">
        <f>_xlfn.LET(_xlpm.stav,IFERROR(VLOOKUP($C26,#REF!,12,0),""),IF(_xlpm.stav=0,"",_xlpm.stav))</f>
        <v/>
      </c>
      <c r="O26" s="16" t="str">
        <f t="shared" si="0"/>
        <v>NE</v>
      </c>
    </row>
    <row r="27" spans="2:15" x14ac:dyDescent="0.2">
      <c r="B27" s="1" t="e">
        <f>#REF!</f>
        <v>#REF!</v>
      </c>
      <c r="C27" s="1" t="e">
        <f>IF(#REF!=0,"",#REF!)</f>
        <v>#REF!</v>
      </c>
      <c r="D27" s="1" t="e">
        <f>IF(#REF!=0,"",#REF!)</f>
        <v>#REF!</v>
      </c>
      <c r="E27" s="1" t="str">
        <f>_xlfn.LET(_xlpm.stav,IFERROR(VLOOKUP($C27,#REF!,12,0),""),IF(_xlpm.stav=0,"",_xlpm.stav))</f>
        <v/>
      </c>
      <c r="F27" s="15" t="str">
        <f>_xlfn.LET(_xlpm.dat,IFERROR(VLOOKUP(PomocnáVrácené!C27,#REF!,21,0),""),IF(_xlpm.dat=0,"",_xlpm.dat))</f>
        <v/>
      </c>
      <c r="G27" s="15" t="e">
        <f>_xlfn.LET(_xlpm.dat,VLOOKUP(B27,#REF!,3,0),IF(_xlpm.dat=0,"",_xlpm.dat))</f>
        <v>#REF!</v>
      </c>
      <c r="H27" s="15" t="str">
        <f>_xlfn.LET(_xlpm.stav,IFERROR(VLOOKUP($C27,#REF!,12,0),""),IF(_xlpm.stav=0,"",_xlpm.stav))</f>
        <v/>
      </c>
      <c r="I27" s="15" t="str">
        <f>_xlfn.LET(_xlpm.dat,IFERROR(VLOOKUP(PomocnáVrácené!C27,#REF!,21,0),""),IF(_xlpm.dat=0,"",_xlpm.dat))</f>
        <v/>
      </c>
      <c r="J27" s="15" t="e">
        <f>_xlfn.LET(_xlpm.dat,VLOOKUP(B27,#REF!,3,0),IF(_xlpm.dat=0,"",_xlpm.dat))</f>
        <v>#REF!</v>
      </c>
      <c r="K27" s="1" t="str">
        <f>_xlfn.LET(_xlpm.stav,IFERROR(VLOOKUP($C27,#REF!,12,0),""),IF(_xlpm.stav=0,"",_xlpm.stav))</f>
        <v/>
      </c>
      <c r="L27" s="15" t="str">
        <f>_xlfn.LET(_xlpm.dat,IFERROR(VLOOKUP(PomocnáVrácené!C27,#REF!,21,0),""),IF(_xlpm.dat=0,"",_xlpm.dat))</f>
        <v/>
      </c>
      <c r="M27" s="15" t="e">
        <f>_xlfn.LET(_xlpm.dat,VLOOKUP(B27,#REF!,3,0),IF(_xlpm.dat=0,"",_xlpm.dat))</f>
        <v>#REF!</v>
      </c>
      <c r="N27" s="1" t="str">
        <f>_xlfn.LET(_xlpm.stav,IFERROR(VLOOKUP($C27,#REF!,12,0),""),IF(_xlpm.stav=0,"",_xlpm.stav))</f>
        <v/>
      </c>
      <c r="O27" s="16" t="str">
        <f t="shared" si="0"/>
        <v>NE</v>
      </c>
    </row>
    <row r="28" spans="2:15" x14ac:dyDescent="0.2">
      <c r="B28" s="1" t="e">
        <f>#REF!</f>
        <v>#REF!</v>
      </c>
      <c r="C28" s="1" t="e">
        <f>IF(#REF!=0,"",#REF!)</f>
        <v>#REF!</v>
      </c>
      <c r="D28" s="1" t="e">
        <f>IF(#REF!=0,"",#REF!)</f>
        <v>#REF!</v>
      </c>
      <c r="E28" s="1" t="str">
        <f>_xlfn.LET(_xlpm.stav,IFERROR(VLOOKUP($C28,#REF!,12,0),""),IF(_xlpm.stav=0,"",_xlpm.stav))</f>
        <v/>
      </c>
      <c r="F28" s="15" t="str">
        <f>_xlfn.LET(_xlpm.dat,IFERROR(VLOOKUP(PomocnáVrácené!C28,#REF!,21,0),""),IF(_xlpm.dat=0,"",_xlpm.dat))</f>
        <v/>
      </c>
      <c r="G28" s="15" t="e">
        <f>_xlfn.LET(_xlpm.dat,VLOOKUP(B28,#REF!,3,0),IF(_xlpm.dat=0,"",_xlpm.dat))</f>
        <v>#REF!</v>
      </c>
      <c r="H28" s="15" t="str">
        <f>_xlfn.LET(_xlpm.stav,IFERROR(VLOOKUP($C28,#REF!,12,0),""),IF(_xlpm.stav=0,"",_xlpm.stav))</f>
        <v/>
      </c>
      <c r="I28" s="15" t="str">
        <f>_xlfn.LET(_xlpm.dat,IFERROR(VLOOKUP(PomocnáVrácené!C28,#REF!,21,0),""),IF(_xlpm.dat=0,"",_xlpm.dat))</f>
        <v/>
      </c>
      <c r="J28" s="15" t="e">
        <f>_xlfn.LET(_xlpm.dat,VLOOKUP(B28,#REF!,3,0),IF(_xlpm.dat=0,"",_xlpm.dat))</f>
        <v>#REF!</v>
      </c>
      <c r="K28" s="1" t="str">
        <f>_xlfn.LET(_xlpm.stav,IFERROR(VLOOKUP($C28,#REF!,12,0),""),IF(_xlpm.stav=0,"",_xlpm.stav))</f>
        <v/>
      </c>
      <c r="L28" s="15" t="str">
        <f>_xlfn.LET(_xlpm.dat,IFERROR(VLOOKUP(PomocnáVrácené!C28,#REF!,21,0),""),IF(_xlpm.dat=0,"",_xlpm.dat))</f>
        <v/>
      </c>
      <c r="M28" s="15" t="e">
        <f>_xlfn.LET(_xlpm.dat,VLOOKUP(B28,#REF!,3,0),IF(_xlpm.dat=0,"",_xlpm.dat))</f>
        <v>#REF!</v>
      </c>
      <c r="N28" s="1" t="str">
        <f>_xlfn.LET(_xlpm.stav,IFERROR(VLOOKUP($C28,#REF!,12,0),""),IF(_xlpm.stav=0,"",_xlpm.stav))</f>
        <v/>
      </c>
      <c r="O28" s="16" t="str">
        <f t="shared" si="0"/>
        <v>NE</v>
      </c>
    </row>
    <row r="29" spans="2:15" x14ac:dyDescent="0.2">
      <c r="B29" s="1" t="e">
        <f>#REF!</f>
        <v>#REF!</v>
      </c>
      <c r="C29" s="1" t="e">
        <f>IF(#REF!=0,"",#REF!)</f>
        <v>#REF!</v>
      </c>
      <c r="D29" s="1" t="e">
        <f>IF(#REF!=0,"",#REF!)</f>
        <v>#REF!</v>
      </c>
      <c r="E29" s="1" t="str">
        <f>_xlfn.LET(_xlpm.stav,IFERROR(VLOOKUP($C29,#REF!,12,0),""),IF(_xlpm.stav=0,"",_xlpm.stav))</f>
        <v/>
      </c>
      <c r="F29" s="15" t="str">
        <f>_xlfn.LET(_xlpm.dat,IFERROR(VLOOKUP(PomocnáVrácené!C29,#REF!,21,0),""),IF(_xlpm.dat=0,"",_xlpm.dat))</f>
        <v/>
      </c>
      <c r="G29" s="15" t="e">
        <f>_xlfn.LET(_xlpm.dat,VLOOKUP(B29,#REF!,3,0),IF(_xlpm.dat=0,"",_xlpm.dat))</f>
        <v>#REF!</v>
      </c>
      <c r="H29" s="15" t="str">
        <f>_xlfn.LET(_xlpm.stav,IFERROR(VLOOKUP($C29,#REF!,12,0),""),IF(_xlpm.stav=0,"",_xlpm.stav))</f>
        <v/>
      </c>
      <c r="I29" s="15" t="str">
        <f>_xlfn.LET(_xlpm.dat,IFERROR(VLOOKUP(PomocnáVrácené!C29,#REF!,21,0),""),IF(_xlpm.dat=0,"",_xlpm.dat))</f>
        <v/>
      </c>
      <c r="J29" s="15" t="e">
        <f>_xlfn.LET(_xlpm.dat,VLOOKUP(B29,#REF!,3,0),IF(_xlpm.dat=0,"",_xlpm.dat))</f>
        <v>#REF!</v>
      </c>
      <c r="K29" s="1" t="str">
        <f>_xlfn.LET(_xlpm.stav,IFERROR(VLOOKUP($C29,#REF!,12,0),""),IF(_xlpm.stav=0,"",_xlpm.stav))</f>
        <v/>
      </c>
      <c r="L29" s="15" t="str">
        <f>_xlfn.LET(_xlpm.dat,IFERROR(VLOOKUP(PomocnáVrácené!C29,#REF!,21,0),""),IF(_xlpm.dat=0,"",_xlpm.dat))</f>
        <v/>
      </c>
      <c r="M29" s="15" t="e">
        <f>_xlfn.LET(_xlpm.dat,VLOOKUP(B29,#REF!,3,0),IF(_xlpm.dat=0,"",_xlpm.dat))</f>
        <v>#REF!</v>
      </c>
      <c r="N29" s="1" t="str">
        <f>_xlfn.LET(_xlpm.stav,IFERROR(VLOOKUP($C29,#REF!,12,0),""),IF(_xlpm.stav=0,"",_xlpm.stav))</f>
        <v/>
      </c>
      <c r="O29" s="16" t="str">
        <f t="shared" si="0"/>
        <v>NE</v>
      </c>
    </row>
    <row r="30" spans="2:15" x14ac:dyDescent="0.2">
      <c r="B30" s="1" t="e">
        <f>#REF!</f>
        <v>#REF!</v>
      </c>
      <c r="C30" s="1" t="e">
        <f>IF(#REF!=0,"",#REF!)</f>
        <v>#REF!</v>
      </c>
      <c r="D30" s="1" t="e">
        <f>IF(#REF!=0,"",#REF!)</f>
        <v>#REF!</v>
      </c>
      <c r="E30" s="1" t="str">
        <f>_xlfn.LET(_xlpm.stav,IFERROR(VLOOKUP($C30,#REF!,12,0),""),IF(_xlpm.stav=0,"",_xlpm.stav))</f>
        <v/>
      </c>
      <c r="F30" s="15" t="str">
        <f>_xlfn.LET(_xlpm.dat,IFERROR(VLOOKUP(PomocnáVrácené!C30,#REF!,21,0),""),IF(_xlpm.dat=0,"",_xlpm.dat))</f>
        <v/>
      </c>
      <c r="G30" s="15" t="e">
        <f>_xlfn.LET(_xlpm.dat,VLOOKUP(B30,#REF!,3,0),IF(_xlpm.dat=0,"",_xlpm.dat))</f>
        <v>#REF!</v>
      </c>
      <c r="H30" s="15" t="str">
        <f>_xlfn.LET(_xlpm.stav,IFERROR(VLOOKUP($C30,#REF!,12,0),""),IF(_xlpm.stav=0,"",_xlpm.stav))</f>
        <v/>
      </c>
      <c r="I30" s="15" t="str">
        <f>_xlfn.LET(_xlpm.dat,IFERROR(VLOOKUP(PomocnáVrácené!C30,#REF!,21,0),""),IF(_xlpm.dat=0,"",_xlpm.dat))</f>
        <v/>
      </c>
      <c r="J30" s="15" t="e">
        <f>_xlfn.LET(_xlpm.dat,VLOOKUP(B30,#REF!,3,0),IF(_xlpm.dat=0,"",_xlpm.dat))</f>
        <v>#REF!</v>
      </c>
      <c r="K30" s="1" t="str">
        <f>_xlfn.LET(_xlpm.stav,IFERROR(VLOOKUP($C30,#REF!,12,0),""),IF(_xlpm.stav=0,"",_xlpm.stav))</f>
        <v/>
      </c>
      <c r="L30" s="15" t="str">
        <f>_xlfn.LET(_xlpm.dat,IFERROR(VLOOKUP(PomocnáVrácené!C30,#REF!,21,0),""),IF(_xlpm.dat=0,"",_xlpm.dat))</f>
        <v/>
      </c>
      <c r="M30" s="15" t="e">
        <f>_xlfn.LET(_xlpm.dat,VLOOKUP(B30,#REF!,3,0),IF(_xlpm.dat=0,"",_xlpm.dat))</f>
        <v>#REF!</v>
      </c>
      <c r="N30" s="1" t="str">
        <f>_xlfn.LET(_xlpm.stav,IFERROR(VLOOKUP($C30,#REF!,12,0),""),IF(_xlpm.stav=0,"",_xlpm.stav))</f>
        <v/>
      </c>
      <c r="O30" s="16" t="str">
        <f t="shared" si="0"/>
        <v>NE</v>
      </c>
    </row>
    <row r="31" spans="2:15" x14ac:dyDescent="0.2">
      <c r="B31" s="1" t="e">
        <f>#REF!</f>
        <v>#REF!</v>
      </c>
      <c r="C31" s="1" t="e">
        <f>IF(#REF!=0,"",#REF!)</f>
        <v>#REF!</v>
      </c>
      <c r="D31" s="1" t="e">
        <f>IF(#REF!=0,"",#REF!)</f>
        <v>#REF!</v>
      </c>
      <c r="E31" s="1" t="str">
        <f>_xlfn.LET(_xlpm.stav,IFERROR(VLOOKUP($C31,#REF!,12,0),""),IF(_xlpm.stav=0,"",_xlpm.stav))</f>
        <v/>
      </c>
      <c r="F31" s="15" t="str">
        <f>_xlfn.LET(_xlpm.dat,IFERROR(VLOOKUP(PomocnáVrácené!C31,#REF!,21,0),""),IF(_xlpm.dat=0,"",_xlpm.dat))</f>
        <v/>
      </c>
      <c r="G31" s="15" t="e">
        <f>_xlfn.LET(_xlpm.dat,VLOOKUP(B31,#REF!,3,0),IF(_xlpm.dat=0,"",_xlpm.dat))</f>
        <v>#REF!</v>
      </c>
      <c r="H31" s="15" t="str">
        <f>_xlfn.LET(_xlpm.stav,IFERROR(VLOOKUP($C31,#REF!,12,0),""),IF(_xlpm.stav=0,"",_xlpm.stav))</f>
        <v/>
      </c>
      <c r="I31" s="15" t="str">
        <f>_xlfn.LET(_xlpm.dat,IFERROR(VLOOKUP(PomocnáVrácené!C31,#REF!,21,0),""),IF(_xlpm.dat=0,"",_xlpm.dat))</f>
        <v/>
      </c>
      <c r="J31" s="15" t="e">
        <f>_xlfn.LET(_xlpm.dat,VLOOKUP(B31,#REF!,3,0),IF(_xlpm.dat=0,"",_xlpm.dat))</f>
        <v>#REF!</v>
      </c>
      <c r="K31" s="1" t="str">
        <f>_xlfn.LET(_xlpm.stav,IFERROR(VLOOKUP($C31,#REF!,12,0),""),IF(_xlpm.stav=0,"",_xlpm.stav))</f>
        <v/>
      </c>
      <c r="L31" s="15" t="str">
        <f>_xlfn.LET(_xlpm.dat,IFERROR(VLOOKUP(PomocnáVrácené!C31,#REF!,21,0),""),IF(_xlpm.dat=0,"",_xlpm.dat))</f>
        <v/>
      </c>
      <c r="M31" s="15" t="e">
        <f>_xlfn.LET(_xlpm.dat,VLOOKUP(B31,#REF!,3,0),IF(_xlpm.dat=0,"",_xlpm.dat))</f>
        <v>#REF!</v>
      </c>
      <c r="N31" s="1" t="str">
        <f>_xlfn.LET(_xlpm.stav,IFERROR(VLOOKUP($C31,#REF!,12,0),""),IF(_xlpm.stav=0,"",_xlpm.stav))</f>
        <v/>
      </c>
      <c r="O31" s="16" t="str">
        <f t="shared" si="0"/>
        <v>NE</v>
      </c>
    </row>
    <row r="32" spans="2:15" x14ac:dyDescent="0.2">
      <c r="B32" s="1" t="e">
        <f>#REF!</f>
        <v>#REF!</v>
      </c>
      <c r="C32" s="1" t="e">
        <f>IF(#REF!=0,"",#REF!)</f>
        <v>#REF!</v>
      </c>
      <c r="D32" s="1" t="e">
        <f>IF(#REF!=0,"",#REF!)</f>
        <v>#REF!</v>
      </c>
      <c r="E32" s="1" t="str">
        <f>_xlfn.LET(_xlpm.stav,IFERROR(VLOOKUP($C32,#REF!,12,0),""),IF(_xlpm.stav=0,"",_xlpm.stav))</f>
        <v/>
      </c>
      <c r="F32" s="15" t="str">
        <f>_xlfn.LET(_xlpm.dat,IFERROR(VLOOKUP(PomocnáVrácené!C32,#REF!,21,0),""),IF(_xlpm.dat=0,"",_xlpm.dat))</f>
        <v/>
      </c>
      <c r="G32" s="15" t="e">
        <f>_xlfn.LET(_xlpm.dat,VLOOKUP(B32,#REF!,3,0),IF(_xlpm.dat=0,"",_xlpm.dat))</f>
        <v>#REF!</v>
      </c>
      <c r="H32" s="15" t="str">
        <f>_xlfn.LET(_xlpm.stav,IFERROR(VLOOKUP($C32,#REF!,12,0),""),IF(_xlpm.stav=0,"",_xlpm.stav))</f>
        <v/>
      </c>
      <c r="I32" s="15" t="str">
        <f>_xlfn.LET(_xlpm.dat,IFERROR(VLOOKUP(PomocnáVrácené!C32,#REF!,21,0),""),IF(_xlpm.dat=0,"",_xlpm.dat))</f>
        <v/>
      </c>
      <c r="J32" s="15" t="e">
        <f>_xlfn.LET(_xlpm.dat,VLOOKUP(B32,#REF!,3,0),IF(_xlpm.dat=0,"",_xlpm.dat))</f>
        <v>#REF!</v>
      </c>
      <c r="K32" s="1" t="str">
        <f>_xlfn.LET(_xlpm.stav,IFERROR(VLOOKUP($C32,#REF!,12,0),""),IF(_xlpm.stav=0,"",_xlpm.stav))</f>
        <v/>
      </c>
      <c r="L32" s="15" t="str">
        <f>_xlfn.LET(_xlpm.dat,IFERROR(VLOOKUP(PomocnáVrácené!C32,#REF!,21,0),""),IF(_xlpm.dat=0,"",_xlpm.dat))</f>
        <v/>
      </c>
      <c r="M32" s="15" t="e">
        <f>_xlfn.LET(_xlpm.dat,VLOOKUP(B32,#REF!,3,0),IF(_xlpm.dat=0,"",_xlpm.dat))</f>
        <v>#REF!</v>
      </c>
      <c r="N32" s="1" t="str">
        <f>_xlfn.LET(_xlpm.stav,IFERROR(VLOOKUP($C32,#REF!,12,0),""),IF(_xlpm.stav=0,"",_xlpm.stav))</f>
        <v/>
      </c>
      <c r="O32" s="16" t="str">
        <f t="shared" si="0"/>
        <v>NE</v>
      </c>
    </row>
    <row r="33" spans="2:15" x14ac:dyDescent="0.2">
      <c r="B33" s="1" t="e">
        <f>#REF!</f>
        <v>#REF!</v>
      </c>
      <c r="C33" s="1" t="e">
        <f>IF(#REF!=0,"",#REF!)</f>
        <v>#REF!</v>
      </c>
      <c r="D33" s="1" t="e">
        <f>IF(#REF!=0,"",#REF!)</f>
        <v>#REF!</v>
      </c>
      <c r="E33" s="1" t="str">
        <f>_xlfn.LET(_xlpm.stav,IFERROR(VLOOKUP($C33,#REF!,12,0),""),IF(_xlpm.stav=0,"",_xlpm.stav))</f>
        <v/>
      </c>
      <c r="F33" s="15" t="str">
        <f>_xlfn.LET(_xlpm.dat,IFERROR(VLOOKUP(PomocnáVrácené!C33,#REF!,21,0),""),IF(_xlpm.dat=0,"",_xlpm.dat))</f>
        <v/>
      </c>
      <c r="G33" s="15" t="e">
        <f>_xlfn.LET(_xlpm.dat,VLOOKUP(B33,#REF!,3,0),IF(_xlpm.dat=0,"",_xlpm.dat))</f>
        <v>#REF!</v>
      </c>
      <c r="H33" s="15" t="str">
        <f>_xlfn.LET(_xlpm.stav,IFERROR(VLOOKUP($C33,#REF!,12,0),""),IF(_xlpm.stav=0,"",_xlpm.stav))</f>
        <v/>
      </c>
      <c r="I33" s="15" t="str">
        <f>_xlfn.LET(_xlpm.dat,IFERROR(VLOOKUP(PomocnáVrácené!C33,#REF!,21,0),""),IF(_xlpm.dat=0,"",_xlpm.dat))</f>
        <v/>
      </c>
      <c r="J33" s="15" t="e">
        <f>_xlfn.LET(_xlpm.dat,VLOOKUP(B33,#REF!,3,0),IF(_xlpm.dat=0,"",_xlpm.dat))</f>
        <v>#REF!</v>
      </c>
      <c r="K33" s="1" t="str">
        <f>_xlfn.LET(_xlpm.stav,IFERROR(VLOOKUP($C33,#REF!,12,0),""),IF(_xlpm.stav=0,"",_xlpm.stav))</f>
        <v/>
      </c>
      <c r="L33" s="15" t="str">
        <f>_xlfn.LET(_xlpm.dat,IFERROR(VLOOKUP(PomocnáVrácené!C33,#REF!,21,0),""),IF(_xlpm.dat=0,"",_xlpm.dat))</f>
        <v/>
      </c>
      <c r="M33" s="15" t="e">
        <f>_xlfn.LET(_xlpm.dat,VLOOKUP(B33,#REF!,3,0),IF(_xlpm.dat=0,"",_xlpm.dat))</f>
        <v>#REF!</v>
      </c>
      <c r="N33" s="1" t="str">
        <f>_xlfn.LET(_xlpm.stav,IFERROR(VLOOKUP($C33,#REF!,12,0),""),IF(_xlpm.stav=0,"",_xlpm.stav))</f>
        <v/>
      </c>
      <c r="O33" s="16" t="str">
        <f t="shared" si="0"/>
        <v>NE</v>
      </c>
    </row>
    <row r="34" spans="2:15" x14ac:dyDescent="0.2">
      <c r="B34" s="1" t="e">
        <f>#REF!</f>
        <v>#REF!</v>
      </c>
      <c r="C34" s="1" t="e">
        <f>IF(#REF!=0,"",#REF!)</f>
        <v>#REF!</v>
      </c>
      <c r="D34" s="1" t="e">
        <f>IF(#REF!=0,"",#REF!)</f>
        <v>#REF!</v>
      </c>
      <c r="E34" s="1" t="str">
        <f>_xlfn.LET(_xlpm.stav,IFERROR(VLOOKUP($C34,#REF!,12,0),""),IF(_xlpm.stav=0,"",_xlpm.stav))</f>
        <v/>
      </c>
      <c r="F34" s="15" t="str">
        <f>_xlfn.LET(_xlpm.dat,IFERROR(VLOOKUP(PomocnáVrácené!C34,#REF!,21,0),""),IF(_xlpm.dat=0,"",_xlpm.dat))</f>
        <v/>
      </c>
      <c r="G34" s="15" t="e">
        <f>_xlfn.LET(_xlpm.dat,VLOOKUP(B34,#REF!,3,0),IF(_xlpm.dat=0,"",_xlpm.dat))</f>
        <v>#REF!</v>
      </c>
      <c r="H34" s="15" t="str">
        <f>_xlfn.LET(_xlpm.stav,IFERROR(VLOOKUP($C34,#REF!,12,0),""),IF(_xlpm.stav=0,"",_xlpm.stav))</f>
        <v/>
      </c>
      <c r="I34" s="15" t="str">
        <f>_xlfn.LET(_xlpm.dat,IFERROR(VLOOKUP(PomocnáVrácené!C34,#REF!,21,0),""),IF(_xlpm.dat=0,"",_xlpm.dat))</f>
        <v/>
      </c>
      <c r="J34" s="15" t="e">
        <f>_xlfn.LET(_xlpm.dat,VLOOKUP(B34,#REF!,3,0),IF(_xlpm.dat=0,"",_xlpm.dat))</f>
        <v>#REF!</v>
      </c>
      <c r="K34" s="1" t="str">
        <f>_xlfn.LET(_xlpm.stav,IFERROR(VLOOKUP($C34,#REF!,12,0),""),IF(_xlpm.stav=0,"",_xlpm.stav))</f>
        <v/>
      </c>
      <c r="L34" s="15" t="str">
        <f>_xlfn.LET(_xlpm.dat,IFERROR(VLOOKUP(PomocnáVrácené!C34,#REF!,21,0),""),IF(_xlpm.dat=0,"",_xlpm.dat))</f>
        <v/>
      </c>
      <c r="M34" s="15" t="e">
        <f>_xlfn.LET(_xlpm.dat,VLOOKUP(B34,#REF!,3,0),IF(_xlpm.dat=0,"",_xlpm.dat))</f>
        <v>#REF!</v>
      </c>
      <c r="N34" s="1" t="str">
        <f>_xlfn.LET(_xlpm.stav,IFERROR(VLOOKUP($C34,#REF!,12,0),""),IF(_xlpm.stav=0,"",_xlpm.stav))</f>
        <v/>
      </c>
      <c r="O34" s="16" t="str">
        <f t="shared" si="0"/>
        <v>NE</v>
      </c>
    </row>
    <row r="35" spans="2:15" x14ac:dyDescent="0.2">
      <c r="B35" s="1" t="e">
        <f>#REF!</f>
        <v>#REF!</v>
      </c>
      <c r="C35" s="1" t="e">
        <f>IF(#REF!=0,"",#REF!)</f>
        <v>#REF!</v>
      </c>
      <c r="D35" s="1" t="e">
        <f>IF(#REF!=0,"",#REF!)</f>
        <v>#REF!</v>
      </c>
      <c r="E35" s="1" t="str">
        <f>_xlfn.LET(_xlpm.stav,IFERROR(VLOOKUP($C35,#REF!,12,0),""),IF(_xlpm.stav=0,"",_xlpm.stav))</f>
        <v/>
      </c>
      <c r="F35" s="15" t="str">
        <f>_xlfn.LET(_xlpm.dat,IFERROR(VLOOKUP(PomocnáVrácené!C35,#REF!,21,0),""),IF(_xlpm.dat=0,"",_xlpm.dat))</f>
        <v/>
      </c>
      <c r="G35" s="15" t="e">
        <f>_xlfn.LET(_xlpm.dat,VLOOKUP(B35,#REF!,3,0),IF(_xlpm.dat=0,"",_xlpm.dat))</f>
        <v>#REF!</v>
      </c>
      <c r="H35" s="15" t="str">
        <f>_xlfn.LET(_xlpm.stav,IFERROR(VLOOKUP($C35,#REF!,12,0),""),IF(_xlpm.stav=0,"",_xlpm.stav))</f>
        <v/>
      </c>
      <c r="I35" s="15" t="str">
        <f>_xlfn.LET(_xlpm.dat,IFERROR(VLOOKUP(PomocnáVrácené!C35,#REF!,21,0),""),IF(_xlpm.dat=0,"",_xlpm.dat))</f>
        <v/>
      </c>
      <c r="J35" s="15" t="e">
        <f>_xlfn.LET(_xlpm.dat,VLOOKUP(B35,#REF!,3,0),IF(_xlpm.dat=0,"",_xlpm.dat))</f>
        <v>#REF!</v>
      </c>
      <c r="K35" s="1" t="str">
        <f>_xlfn.LET(_xlpm.stav,IFERROR(VLOOKUP($C35,#REF!,12,0),""),IF(_xlpm.stav=0,"",_xlpm.stav))</f>
        <v/>
      </c>
      <c r="L35" s="15" t="str">
        <f>_xlfn.LET(_xlpm.dat,IFERROR(VLOOKUP(PomocnáVrácené!C35,#REF!,21,0),""),IF(_xlpm.dat=0,"",_xlpm.dat))</f>
        <v/>
      </c>
      <c r="M35" s="15" t="e">
        <f>_xlfn.LET(_xlpm.dat,VLOOKUP(B35,#REF!,3,0),IF(_xlpm.dat=0,"",_xlpm.dat))</f>
        <v>#REF!</v>
      </c>
      <c r="N35" s="1" t="str">
        <f>_xlfn.LET(_xlpm.stav,IFERROR(VLOOKUP($C35,#REF!,12,0),""),IF(_xlpm.stav=0,"",_xlpm.stav))</f>
        <v/>
      </c>
      <c r="O35" s="16" t="str">
        <f t="shared" si="0"/>
        <v>NE</v>
      </c>
    </row>
    <row r="36" spans="2:15" x14ac:dyDescent="0.2">
      <c r="B36" s="1" t="e">
        <f>#REF!</f>
        <v>#REF!</v>
      </c>
      <c r="C36" s="1" t="e">
        <f>IF(#REF!=0,"",#REF!)</f>
        <v>#REF!</v>
      </c>
      <c r="D36" s="1" t="e">
        <f>IF(#REF!=0,"",#REF!)</f>
        <v>#REF!</v>
      </c>
      <c r="E36" s="1" t="str">
        <f>_xlfn.LET(_xlpm.stav,IFERROR(VLOOKUP($C36,#REF!,12,0),""),IF(_xlpm.stav=0,"",_xlpm.stav))</f>
        <v/>
      </c>
      <c r="F36" s="15" t="str">
        <f>_xlfn.LET(_xlpm.dat,IFERROR(VLOOKUP(PomocnáVrácené!C36,#REF!,21,0),""),IF(_xlpm.dat=0,"",_xlpm.dat))</f>
        <v/>
      </c>
      <c r="G36" s="15" t="e">
        <f>_xlfn.LET(_xlpm.dat,VLOOKUP(B36,#REF!,3,0),IF(_xlpm.dat=0,"",_xlpm.dat))</f>
        <v>#REF!</v>
      </c>
      <c r="H36" s="15" t="str">
        <f>_xlfn.LET(_xlpm.stav,IFERROR(VLOOKUP($C36,#REF!,12,0),""),IF(_xlpm.stav=0,"",_xlpm.stav))</f>
        <v/>
      </c>
      <c r="I36" s="15" t="str">
        <f>_xlfn.LET(_xlpm.dat,IFERROR(VLOOKUP(PomocnáVrácené!C36,#REF!,21,0),""),IF(_xlpm.dat=0,"",_xlpm.dat))</f>
        <v/>
      </c>
      <c r="J36" s="15" t="e">
        <f>_xlfn.LET(_xlpm.dat,VLOOKUP(B36,#REF!,3,0),IF(_xlpm.dat=0,"",_xlpm.dat))</f>
        <v>#REF!</v>
      </c>
      <c r="K36" s="1" t="str">
        <f>_xlfn.LET(_xlpm.stav,IFERROR(VLOOKUP($C36,#REF!,12,0),""),IF(_xlpm.stav=0,"",_xlpm.stav))</f>
        <v/>
      </c>
      <c r="L36" s="15" t="str">
        <f>_xlfn.LET(_xlpm.dat,IFERROR(VLOOKUP(PomocnáVrácené!C36,#REF!,21,0),""),IF(_xlpm.dat=0,"",_xlpm.dat))</f>
        <v/>
      </c>
      <c r="M36" s="15" t="e">
        <f>_xlfn.LET(_xlpm.dat,VLOOKUP(B36,#REF!,3,0),IF(_xlpm.dat=0,"",_xlpm.dat))</f>
        <v>#REF!</v>
      </c>
      <c r="N36" s="1" t="str">
        <f>_xlfn.LET(_xlpm.stav,IFERROR(VLOOKUP($C36,#REF!,12,0),""),IF(_xlpm.stav=0,"",_xlpm.stav))</f>
        <v/>
      </c>
      <c r="O36" s="16" t="str">
        <f t="shared" si="0"/>
        <v>NE</v>
      </c>
    </row>
    <row r="37" spans="2:15" x14ac:dyDescent="0.2">
      <c r="B37" s="1" t="e">
        <f>#REF!</f>
        <v>#REF!</v>
      </c>
      <c r="C37" s="1" t="e">
        <f>IF(#REF!=0,"",#REF!)</f>
        <v>#REF!</v>
      </c>
      <c r="D37" s="1" t="e">
        <f>IF(#REF!=0,"",#REF!)</f>
        <v>#REF!</v>
      </c>
      <c r="E37" s="1" t="str">
        <f>_xlfn.LET(_xlpm.stav,IFERROR(VLOOKUP($C37,#REF!,12,0),""),IF(_xlpm.stav=0,"",_xlpm.stav))</f>
        <v/>
      </c>
      <c r="F37" s="15" t="str">
        <f>_xlfn.LET(_xlpm.dat,IFERROR(VLOOKUP(PomocnáVrácené!C37,#REF!,21,0),""),IF(_xlpm.dat=0,"",_xlpm.dat))</f>
        <v/>
      </c>
      <c r="G37" s="15" t="e">
        <f>_xlfn.LET(_xlpm.dat,VLOOKUP(B37,#REF!,3,0),IF(_xlpm.dat=0,"",_xlpm.dat))</f>
        <v>#REF!</v>
      </c>
      <c r="H37" s="15" t="str">
        <f>_xlfn.LET(_xlpm.stav,IFERROR(VLOOKUP($C37,#REF!,12,0),""),IF(_xlpm.stav=0,"",_xlpm.stav))</f>
        <v/>
      </c>
      <c r="I37" s="15" t="str">
        <f>_xlfn.LET(_xlpm.dat,IFERROR(VLOOKUP(PomocnáVrácené!C37,#REF!,21,0),""),IF(_xlpm.dat=0,"",_xlpm.dat))</f>
        <v/>
      </c>
      <c r="J37" s="15" t="e">
        <f>_xlfn.LET(_xlpm.dat,VLOOKUP(B37,#REF!,3,0),IF(_xlpm.dat=0,"",_xlpm.dat))</f>
        <v>#REF!</v>
      </c>
      <c r="K37" s="1" t="str">
        <f>_xlfn.LET(_xlpm.stav,IFERROR(VLOOKUP($C37,#REF!,12,0),""),IF(_xlpm.stav=0,"",_xlpm.stav))</f>
        <v/>
      </c>
      <c r="L37" s="15" t="str">
        <f>_xlfn.LET(_xlpm.dat,IFERROR(VLOOKUP(PomocnáVrácené!C37,#REF!,21,0),""),IF(_xlpm.dat=0,"",_xlpm.dat))</f>
        <v/>
      </c>
      <c r="M37" s="15" t="e">
        <f>_xlfn.LET(_xlpm.dat,VLOOKUP(B37,#REF!,3,0),IF(_xlpm.dat=0,"",_xlpm.dat))</f>
        <v>#REF!</v>
      </c>
      <c r="N37" s="1" t="str">
        <f>_xlfn.LET(_xlpm.stav,IFERROR(VLOOKUP($C37,#REF!,12,0),""),IF(_xlpm.stav=0,"",_xlpm.stav))</f>
        <v/>
      </c>
      <c r="O37" s="16" t="str">
        <f t="shared" si="0"/>
        <v>NE</v>
      </c>
    </row>
    <row r="38" spans="2:15" x14ac:dyDescent="0.2">
      <c r="B38" s="1" t="e">
        <f>#REF!</f>
        <v>#REF!</v>
      </c>
      <c r="C38" s="1" t="e">
        <f>IF(#REF!=0,"",#REF!)</f>
        <v>#REF!</v>
      </c>
      <c r="D38" s="1" t="e">
        <f>IF(#REF!=0,"",#REF!)</f>
        <v>#REF!</v>
      </c>
      <c r="E38" s="1" t="str">
        <f>_xlfn.LET(_xlpm.stav,IFERROR(VLOOKUP($C38,#REF!,12,0),""),IF(_xlpm.stav=0,"",_xlpm.stav))</f>
        <v/>
      </c>
      <c r="F38" s="15" t="str">
        <f>_xlfn.LET(_xlpm.dat,IFERROR(VLOOKUP(PomocnáVrácené!C38,#REF!,21,0),""),IF(_xlpm.dat=0,"",_xlpm.dat))</f>
        <v/>
      </c>
      <c r="G38" s="15" t="e">
        <f>_xlfn.LET(_xlpm.dat,VLOOKUP(B38,#REF!,3,0),IF(_xlpm.dat=0,"",_xlpm.dat))</f>
        <v>#REF!</v>
      </c>
      <c r="H38" s="15" t="str">
        <f>_xlfn.LET(_xlpm.stav,IFERROR(VLOOKUP($C38,#REF!,12,0),""),IF(_xlpm.stav=0,"",_xlpm.stav))</f>
        <v/>
      </c>
      <c r="I38" s="15" t="str">
        <f>_xlfn.LET(_xlpm.dat,IFERROR(VLOOKUP(PomocnáVrácené!C38,#REF!,21,0),""),IF(_xlpm.dat=0,"",_xlpm.dat))</f>
        <v/>
      </c>
      <c r="J38" s="15" t="e">
        <f>_xlfn.LET(_xlpm.dat,VLOOKUP(B38,#REF!,3,0),IF(_xlpm.dat=0,"",_xlpm.dat))</f>
        <v>#REF!</v>
      </c>
      <c r="K38" s="1" t="str">
        <f>_xlfn.LET(_xlpm.stav,IFERROR(VLOOKUP($C38,#REF!,12,0),""),IF(_xlpm.stav=0,"",_xlpm.stav))</f>
        <v/>
      </c>
      <c r="L38" s="15" t="str">
        <f>_xlfn.LET(_xlpm.dat,IFERROR(VLOOKUP(PomocnáVrácené!C38,#REF!,21,0),""),IF(_xlpm.dat=0,"",_xlpm.dat))</f>
        <v/>
      </c>
      <c r="M38" s="15" t="e">
        <f>_xlfn.LET(_xlpm.dat,VLOOKUP(B38,#REF!,3,0),IF(_xlpm.dat=0,"",_xlpm.dat))</f>
        <v>#REF!</v>
      </c>
      <c r="N38" s="1" t="str">
        <f>_xlfn.LET(_xlpm.stav,IFERROR(VLOOKUP($C38,#REF!,12,0),""),IF(_xlpm.stav=0,"",_xlpm.stav))</f>
        <v/>
      </c>
      <c r="O38" s="16" t="str">
        <f t="shared" si="0"/>
        <v>NE</v>
      </c>
    </row>
    <row r="39" spans="2:15" x14ac:dyDescent="0.2">
      <c r="B39" s="1" t="e">
        <f>#REF!</f>
        <v>#REF!</v>
      </c>
      <c r="C39" s="1" t="e">
        <f>IF(#REF!=0,"",#REF!)</f>
        <v>#REF!</v>
      </c>
      <c r="D39" s="1" t="e">
        <f>IF(#REF!=0,"",#REF!)</f>
        <v>#REF!</v>
      </c>
      <c r="E39" s="1" t="str">
        <f>_xlfn.LET(_xlpm.stav,IFERROR(VLOOKUP($C39,#REF!,12,0),""),IF(_xlpm.stav=0,"",_xlpm.stav))</f>
        <v/>
      </c>
      <c r="F39" s="15" t="str">
        <f>_xlfn.LET(_xlpm.dat,IFERROR(VLOOKUP(PomocnáVrácené!C39,#REF!,21,0),""),IF(_xlpm.dat=0,"",_xlpm.dat))</f>
        <v/>
      </c>
      <c r="G39" s="15" t="e">
        <f>_xlfn.LET(_xlpm.dat,VLOOKUP(B39,#REF!,3,0),IF(_xlpm.dat=0,"",_xlpm.dat))</f>
        <v>#REF!</v>
      </c>
      <c r="H39" s="15" t="str">
        <f>_xlfn.LET(_xlpm.stav,IFERROR(VLOOKUP($C39,#REF!,12,0),""),IF(_xlpm.stav=0,"",_xlpm.stav))</f>
        <v/>
      </c>
      <c r="I39" s="15" t="str">
        <f>_xlfn.LET(_xlpm.dat,IFERROR(VLOOKUP(PomocnáVrácené!C39,#REF!,21,0),""),IF(_xlpm.dat=0,"",_xlpm.dat))</f>
        <v/>
      </c>
      <c r="J39" s="15" t="e">
        <f>_xlfn.LET(_xlpm.dat,VLOOKUP(B39,#REF!,3,0),IF(_xlpm.dat=0,"",_xlpm.dat))</f>
        <v>#REF!</v>
      </c>
      <c r="K39" s="1" t="str">
        <f>_xlfn.LET(_xlpm.stav,IFERROR(VLOOKUP($C39,#REF!,12,0),""),IF(_xlpm.stav=0,"",_xlpm.stav))</f>
        <v/>
      </c>
      <c r="L39" s="15" t="str">
        <f>_xlfn.LET(_xlpm.dat,IFERROR(VLOOKUP(PomocnáVrácené!C39,#REF!,21,0),""),IF(_xlpm.dat=0,"",_xlpm.dat))</f>
        <v/>
      </c>
      <c r="M39" s="15" t="e">
        <f>_xlfn.LET(_xlpm.dat,VLOOKUP(B39,#REF!,3,0),IF(_xlpm.dat=0,"",_xlpm.dat))</f>
        <v>#REF!</v>
      </c>
      <c r="N39" s="1" t="str">
        <f>_xlfn.LET(_xlpm.stav,IFERROR(VLOOKUP($C39,#REF!,12,0),""),IF(_xlpm.stav=0,"",_xlpm.stav))</f>
        <v/>
      </c>
      <c r="O39" s="16" t="str">
        <f t="shared" si="0"/>
        <v>NE</v>
      </c>
    </row>
    <row r="40" spans="2:15" x14ac:dyDescent="0.2">
      <c r="B40" s="1" t="e">
        <f>#REF!</f>
        <v>#REF!</v>
      </c>
      <c r="C40" s="1" t="e">
        <f>IF(#REF!=0,"",#REF!)</f>
        <v>#REF!</v>
      </c>
      <c r="D40" s="1" t="e">
        <f>IF(#REF!=0,"",#REF!)</f>
        <v>#REF!</v>
      </c>
      <c r="E40" s="1" t="str">
        <f>_xlfn.LET(_xlpm.stav,IFERROR(VLOOKUP($C40,#REF!,12,0),""),IF(_xlpm.stav=0,"",_xlpm.stav))</f>
        <v/>
      </c>
      <c r="F40" s="15" t="str">
        <f>_xlfn.LET(_xlpm.dat,IFERROR(VLOOKUP(PomocnáVrácené!C40,#REF!,21,0),""),IF(_xlpm.dat=0,"",_xlpm.dat))</f>
        <v/>
      </c>
      <c r="G40" s="15" t="e">
        <f>_xlfn.LET(_xlpm.dat,VLOOKUP(B40,#REF!,3,0),IF(_xlpm.dat=0,"",_xlpm.dat))</f>
        <v>#REF!</v>
      </c>
      <c r="H40" s="15" t="str">
        <f>_xlfn.LET(_xlpm.stav,IFERROR(VLOOKUP($C40,#REF!,12,0),""),IF(_xlpm.stav=0,"",_xlpm.stav))</f>
        <v/>
      </c>
      <c r="I40" s="15" t="str">
        <f>_xlfn.LET(_xlpm.dat,IFERROR(VLOOKUP(PomocnáVrácené!C40,#REF!,21,0),""),IF(_xlpm.dat=0,"",_xlpm.dat))</f>
        <v/>
      </c>
      <c r="J40" s="15" t="e">
        <f>_xlfn.LET(_xlpm.dat,VLOOKUP(B40,#REF!,3,0),IF(_xlpm.dat=0,"",_xlpm.dat))</f>
        <v>#REF!</v>
      </c>
      <c r="K40" s="1" t="str">
        <f>_xlfn.LET(_xlpm.stav,IFERROR(VLOOKUP($C40,#REF!,12,0),""),IF(_xlpm.stav=0,"",_xlpm.stav))</f>
        <v/>
      </c>
      <c r="L40" s="15" t="str">
        <f>_xlfn.LET(_xlpm.dat,IFERROR(VLOOKUP(PomocnáVrácené!C40,#REF!,21,0),""),IF(_xlpm.dat=0,"",_xlpm.dat))</f>
        <v/>
      </c>
      <c r="M40" s="15" t="e">
        <f>_xlfn.LET(_xlpm.dat,VLOOKUP(B40,#REF!,3,0),IF(_xlpm.dat=0,"",_xlpm.dat))</f>
        <v>#REF!</v>
      </c>
      <c r="N40" s="1" t="str">
        <f>_xlfn.LET(_xlpm.stav,IFERROR(VLOOKUP($C40,#REF!,12,0),""),IF(_xlpm.stav=0,"",_xlpm.stav))</f>
        <v/>
      </c>
      <c r="O40" s="16" t="str">
        <f t="shared" si="0"/>
        <v>NE</v>
      </c>
    </row>
    <row r="41" spans="2:15" x14ac:dyDescent="0.2">
      <c r="B41" s="1" t="e">
        <f>#REF!</f>
        <v>#REF!</v>
      </c>
      <c r="C41" s="1" t="e">
        <f>IF(#REF!=0,"",#REF!)</f>
        <v>#REF!</v>
      </c>
      <c r="D41" s="1" t="e">
        <f>IF(#REF!=0,"",#REF!)</f>
        <v>#REF!</v>
      </c>
      <c r="E41" s="1" t="str">
        <f>_xlfn.LET(_xlpm.stav,IFERROR(VLOOKUP($C41,#REF!,12,0),""),IF(_xlpm.stav=0,"",_xlpm.stav))</f>
        <v/>
      </c>
      <c r="F41" s="15" t="str">
        <f>_xlfn.LET(_xlpm.dat,IFERROR(VLOOKUP(PomocnáVrácené!C41,#REF!,21,0),""),IF(_xlpm.dat=0,"",_xlpm.dat))</f>
        <v/>
      </c>
      <c r="G41" s="15" t="e">
        <f>_xlfn.LET(_xlpm.dat,VLOOKUP(B41,#REF!,3,0),IF(_xlpm.dat=0,"",_xlpm.dat))</f>
        <v>#REF!</v>
      </c>
      <c r="H41" s="15" t="str">
        <f>_xlfn.LET(_xlpm.stav,IFERROR(VLOOKUP($C41,#REF!,12,0),""),IF(_xlpm.stav=0,"",_xlpm.stav))</f>
        <v/>
      </c>
      <c r="I41" s="15" t="str">
        <f>_xlfn.LET(_xlpm.dat,IFERROR(VLOOKUP(PomocnáVrácené!C41,#REF!,21,0),""),IF(_xlpm.dat=0,"",_xlpm.dat))</f>
        <v/>
      </c>
      <c r="J41" s="15" t="e">
        <f>_xlfn.LET(_xlpm.dat,VLOOKUP(B41,#REF!,3,0),IF(_xlpm.dat=0,"",_xlpm.dat))</f>
        <v>#REF!</v>
      </c>
      <c r="K41" s="1" t="str">
        <f>_xlfn.LET(_xlpm.stav,IFERROR(VLOOKUP($C41,#REF!,12,0),""),IF(_xlpm.stav=0,"",_xlpm.stav))</f>
        <v/>
      </c>
      <c r="L41" s="15" t="str">
        <f>_xlfn.LET(_xlpm.dat,IFERROR(VLOOKUP(PomocnáVrácené!C41,#REF!,21,0),""),IF(_xlpm.dat=0,"",_xlpm.dat))</f>
        <v/>
      </c>
      <c r="M41" s="15" t="e">
        <f>_xlfn.LET(_xlpm.dat,VLOOKUP(B41,#REF!,3,0),IF(_xlpm.dat=0,"",_xlpm.dat))</f>
        <v>#REF!</v>
      </c>
      <c r="N41" s="1" t="str">
        <f>_xlfn.LET(_xlpm.stav,IFERROR(VLOOKUP($C41,#REF!,12,0),""),IF(_xlpm.stav=0,"",_xlpm.stav))</f>
        <v/>
      </c>
      <c r="O41" s="16" t="str">
        <f t="shared" si="0"/>
        <v>NE</v>
      </c>
    </row>
    <row r="42" spans="2:15" x14ac:dyDescent="0.2">
      <c r="B42" s="1" t="e">
        <f>#REF!</f>
        <v>#REF!</v>
      </c>
      <c r="C42" s="1" t="e">
        <f>IF(#REF!=0,"",#REF!)</f>
        <v>#REF!</v>
      </c>
      <c r="D42" s="1" t="e">
        <f>IF(#REF!=0,"",#REF!)</f>
        <v>#REF!</v>
      </c>
      <c r="E42" s="1" t="str">
        <f>_xlfn.LET(_xlpm.stav,IFERROR(VLOOKUP($C42,#REF!,12,0),""),IF(_xlpm.stav=0,"",_xlpm.stav))</f>
        <v/>
      </c>
      <c r="F42" s="15" t="str">
        <f>_xlfn.LET(_xlpm.dat,IFERROR(VLOOKUP(PomocnáVrácené!C42,#REF!,21,0),""),IF(_xlpm.dat=0,"",_xlpm.dat))</f>
        <v/>
      </c>
      <c r="G42" s="15" t="e">
        <f>_xlfn.LET(_xlpm.dat,VLOOKUP(B42,#REF!,3,0),IF(_xlpm.dat=0,"",_xlpm.dat))</f>
        <v>#REF!</v>
      </c>
      <c r="H42" s="15" t="str">
        <f>_xlfn.LET(_xlpm.stav,IFERROR(VLOOKUP($C42,#REF!,12,0),""),IF(_xlpm.stav=0,"",_xlpm.stav))</f>
        <v/>
      </c>
      <c r="I42" s="15" t="str">
        <f>_xlfn.LET(_xlpm.dat,IFERROR(VLOOKUP(PomocnáVrácené!C42,#REF!,21,0),""),IF(_xlpm.dat=0,"",_xlpm.dat))</f>
        <v/>
      </c>
      <c r="J42" s="15" t="e">
        <f>_xlfn.LET(_xlpm.dat,VLOOKUP(B42,#REF!,3,0),IF(_xlpm.dat=0,"",_xlpm.dat))</f>
        <v>#REF!</v>
      </c>
      <c r="K42" s="1" t="str">
        <f>_xlfn.LET(_xlpm.stav,IFERROR(VLOOKUP($C42,#REF!,12,0),""),IF(_xlpm.stav=0,"",_xlpm.stav))</f>
        <v/>
      </c>
      <c r="L42" s="15" t="str">
        <f>_xlfn.LET(_xlpm.dat,IFERROR(VLOOKUP(PomocnáVrácené!C42,#REF!,21,0),""),IF(_xlpm.dat=0,"",_xlpm.dat))</f>
        <v/>
      </c>
      <c r="M42" s="15" t="e">
        <f>_xlfn.LET(_xlpm.dat,VLOOKUP(B42,#REF!,3,0),IF(_xlpm.dat=0,"",_xlpm.dat))</f>
        <v>#REF!</v>
      </c>
      <c r="N42" s="1" t="str">
        <f>_xlfn.LET(_xlpm.stav,IFERROR(VLOOKUP($C42,#REF!,12,0),""),IF(_xlpm.stav=0,"",_xlpm.stav))</f>
        <v/>
      </c>
      <c r="O42" s="16" t="str">
        <f t="shared" si="0"/>
        <v>NE</v>
      </c>
    </row>
    <row r="43" spans="2:15" x14ac:dyDescent="0.2">
      <c r="B43" s="1" t="e">
        <f>#REF!</f>
        <v>#REF!</v>
      </c>
      <c r="C43" s="1" t="e">
        <f>IF(#REF!=0,"",#REF!)</f>
        <v>#REF!</v>
      </c>
      <c r="D43" s="1" t="e">
        <f>IF(#REF!=0,"",#REF!)</f>
        <v>#REF!</v>
      </c>
      <c r="E43" s="1" t="str">
        <f>_xlfn.LET(_xlpm.stav,IFERROR(VLOOKUP($C43,#REF!,12,0),""),IF(_xlpm.stav=0,"",_xlpm.stav))</f>
        <v/>
      </c>
      <c r="F43" s="15" t="str">
        <f>_xlfn.LET(_xlpm.dat,IFERROR(VLOOKUP(PomocnáVrácené!C43,#REF!,21,0),""),IF(_xlpm.dat=0,"",_xlpm.dat))</f>
        <v/>
      </c>
      <c r="G43" s="15" t="e">
        <f>_xlfn.LET(_xlpm.dat,VLOOKUP(B43,#REF!,3,0),IF(_xlpm.dat=0,"",_xlpm.dat))</f>
        <v>#REF!</v>
      </c>
      <c r="H43" s="15" t="str">
        <f>_xlfn.LET(_xlpm.stav,IFERROR(VLOOKUP($C43,#REF!,12,0),""),IF(_xlpm.stav=0,"",_xlpm.stav))</f>
        <v/>
      </c>
      <c r="I43" s="15" t="str">
        <f>_xlfn.LET(_xlpm.dat,IFERROR(VLOOKUP(PomocnáVrácené!C43,#REF!,21,0),""),IF(_xlpm.dat=0,"",_xlpm.dat))</f>
        <v/>
      </c>
      <c r="J43" s="15" t="e">
        <f>_xlfn.LET(_xlpm.dat,VLOOKUP(B43,#REF!,3,0),IF(_xlpm.dat=0,"",_xlpm.dat))</f>
        <v>#REF!</v>
      </c>
      <c r="K43" s="1" t="str">
        <f>_xlfn.LET(_xlpm.stav,IFERROR(VLOOKUP($C43,#REF!,12,0),""),IF(_xlpm.stav=0,"",_xlpm.stav))</f>
        <v/>
      </c>
      <c r="L43" s="15" t="str">
        <f>_xlfn.LET(_xlpm.dat,IFERROR(VLOOKUP(PomocnáVrácené!C43,#REF!,21,0),""),IF(_xlpm.dat=0,"",_xlpm.dat))</f>
        <v/>
      </c>
      <c r="M43" s="15" t="e">
        <f>_xlfn.LET(_xlpm.dat,VLOOKUP(B43,#REF!,3,0),IF(_xlpm.dat=0,"",_xlpm.dat))</f>
        <v>#REF!</v>
      </c>
      <c r="N43" s="1" t="str">
        <f>_xlfn.LET(_xlpm.stav,IFERROR(VLOOKUP($C43,#REF!,12,0),""),IF(_xlpm.stav=0,"",_xlpm.stav))</f>
        <v/>
      </c>
      <c r="O43" s="16" t="str">
        <f t="shared" si="0"/>
        <v>NE</v>
      </c>
    </row>
    <row r="44" spans="2:15" x14ac:dyDescent="0.2">
      <c r="B44" s="1" t="e">
        <f>#REF!</f>
        <v>#REF!</v>
      </c>
      <c r="C44" s="1" t="e">
        <f>IF(#REF!=0,"",#REF!)</f>
        <v>#REF!</v>
      </c>
      <c r="D44" s="1" t="e">
        <f>IF(#REF!=0,"",#REF!)</f>
        <v>#REF!</v>
      </c>
      <c r="E44" s="1" t="str">
        <f>_xlfn.LET(_xlpm.stav,IFERROR(VLOOKUP($C44,#REF!,12,0),""),IF(_xlpm.stav=0,"",_xlpm.stav))</f>
        <v/>
      </c>
      <c r="F44" s="15" t="str">
        <f>_xlfn.LET(_xlpm.dat,IFERROR(VLOOKUP(PomocnáVrácené!C44,#REF!,21,0),""),IF(_xlpm.dat=0,"",_xlpm.dat))</f>
        <v/>
      </c>
      <c r="G44" s="15" t="e">
        <f>_xlfn.LET(_xlpm.dat,VLOOKUP(B44,#REF!,3,0),IF(_xlpm.dat=0,"",_xlpm.dat))</f>
        <v>#REF!</v>
      </c>
      <c r="H44" s="15" t="str">
        <f>_xlfn.LET(_xlpm.stav,IFERROR(VLOOKUP($C44,#REF!,12,0),""),IF(_xlpm.stav=0,"",_xlpm.stav))</f>
        <v/>
      </c>
      <c r="I44" s="15" t="str">
        <f>_xlfn.LET(_xlpm.dat,IFERROR(VLOOKUP(PomocnáVrácené!C44,#REF!,21,0),""),IF(_xlpm.dat=0,"",_xlpm.dat))</f>
        <v/>
      </c>
      <c r="J44" s="15" t="e">
        <f>_xlfn.LET(_xlpm.dat,VLOOKUP(B44,#REF!,3,0),IF(_xlpm.dat=0,"",_xlpm.dat))</f>
        <v>#REF!</v>
      </c>
      <c r="K44" s="1" t="str">
        <f>_xlfn.LET(_xlpm.stav,IFERROR(VLOOKUP($C44,#REF!,12,0),""),IF(_xlpm.stav=0,"",_xlpm.stav))</f>
        <v/>
      </c>
      <c r="L44" s="15" t="str">
        <f>_xlfn.LET(_xlpm.dat,IFERROR(VLOOKUP(PomocnáVrácené!C44,#REF!,21,0),""),IF(_xlpm.dat=0,"",_xlpm.dat))</f>
        <v/>
      </c>
      <c r="M44" s="15" t="e">
        <f>_xlfn.LET(_xlpm.dat,VLOOKUP(B44,#REF!,3,0),IF(_xlpm.dat=0,"",_xlpm.dat))</f>
        <v>#REF!</v>
      </c>
      <c r="N44" s="1" t="str">
        <f>_xlfn.LET(_xlpm.stav,IFERROR(VLOOKUP($C44,#REF!,12,0),""),IF(_xlpm.stav=0,"",_xlpm.stav))</f>
        <v/>
      </c>
      <c r="O44" s="16" t="str">
        <f t="shared" si="0"/>
        <v>NE</v>
      </c>
    </row>
    <row r="45" spans="2:15" x14ac:dyDescent="0.2">
      <c r="B45" s="1" t="e">
        <f>#REF!</f>
        <v>#REF!</v>
      </c>
      <c r="C45" s="1" t="e">
        <f>IF(#REF!=0,"",#REF!)</f>
        <v>#REF!</v>
      </c>
      <c r="D45" s="1" t="e">
        <f>IF(#REF!=0,"",#REF!)</f>
        <v>#REF!</v>
      </c>
      <c r="E45" s="1" t="str">
        <f>_xlfn.LET(_xlpm.stav,IFERROR(VLOOKUP($C45,#REF!,12,0),""),IF(_xlpm.stav=0,"",_xlpm.stav))</f>
        <v/>
      </c>
      <c r="F45" s="15" t="str">
        <f>_xlfn.LET(_xlpm.dat,IFERROR(VLOOKUP(PomocnáVrácené!C45,#REF!,21,0),""),IF(_xlpm.dat=0,"",_xlpm.dat))</f>
        <v/>
      </c>
      <c r="G45" s="15" t="e">
        <f>_xlfn.LET(_xlpm.dat,VLOOKUP(B45,#REF!,3,0),IF(_xlpm.dat=0,"",_xlpm.dat))</f>
        <v>#REF!</v>
      </c>
      <c r="H45" s="15" t="str">
        <f>_xlfn.LET(_xlpm.stav,IFERROR(VLOOKUP($C45,#REF!,12,0),""),IF(_xlpm.stav=0,"",_xlpm.stav))</f>
        <v/>
      </c>
      <c r="I45" s="15" t="str">
        <f>_xlfn.LET(_xlpm.dat,IFERROR(VLOOKUP(PomocnáVrácené!C45,#REF!,21,0),""),IF(_xlpm.dat=0,"",_xlpm.dat))</f>
        <v/>
      </c>
      <c r="J45" s="15" t="e">
        <f>_xlfn.LET(_xlpm.dat,VLOOKUP(B45,#REF!,3,0),IF(_xlpm.dat=0,"",_xlpm.dat))</f>
        <v>#REF!</v>
      </c>
      <c r="K45" s="1" t="str">
        <f>_xlfn.LET(_xlpm.stav,IFERROR(VLOOKUP($C45,#REF!,12,0),""),IF(_xlpm.stav=0,"",_xlpm.stav))</f>
        <v/>
      </c>
      <c r="L45" s="15" t="str">
        <f>_xlfn.LET(_xlpm.dat,IFERROR(VLOOKUP(PomocnáVrácené!C45,#REF!,21,0),""),IF(_xlpm.dat=0,"",_xlpm.dat))</f>
        <v/>
      </c>
      <c r="M45" s="15" t="e">
        <f>_xlfn.LET(_xlpm.dat,VLOOKUP(B45,#REF!,3,0),IF(_xlpm.dat=0,"",_xlpm.dat))</f>
        <v>#REF!</v>
      </c>
      <c r="N45" s="1" t="str">
        <f>_xlfn.LET(_xlpm.stav,IFERROR(VLOOKUP($C45,#REF!,12,0),""),IF(_xlpm.stav=0,"",_xlpm.stav))</f>
        <v/>
      </c>
      <c r="O45" s="16" t="str">
        <f t="shared" si="0"/>
        <v>NE</v>
      </c>
    </row>
    <row r="46" spans="2:15" x14ac:dyDescent="0.2">
      <c r="B46" s="1" t="e">
        <f>#REF!</f>
        <v>#REF!</v>
      </c>
      <c r="C46" s="1" t="e">
        <f>IF(#REF!=0,"",#REF!)</f>
        <v>#REF!</v>
      </c>
      <c r="D46" s="1" t="e">
        <f>IF(#REF!=0,"",#REF!)</f>
        <v>#REF!</v>
      </c>
      <c r="E46" s="1" t="str">
        <f>_xlfn.LET(_xlpm.stav,IFERROR(VLOOKUP($C46,#REF!,12,0),""),IF(_xlpm.stav=0,"",_xlpm.stav))</f>
        <v/>
      </c>
      <c r="F46" s="15" t="str">
        <f>_xlfn.LET(_xlpm.dat,IFERROR(VLOOKUP(PomocnáVrácené!C46,#REF!,21,0),""),IF(_xlpm.dat=0,"",_xlpm.dat))</f>
        <v/>
      </c>
      <c r="G46" s="15" t="e">
        <f>_xlfn.LET(_xlpm.dat,VLOOKUP(B46,#REF!,3,0),IF(_xlpm.dat=0,"",_xlpm.dat))</f>
        <v>#REF!</v>
      </c>
      <c r="H46" s="15" t="str">
        <f>_xlfn.LET(_xlpm.stav,IFERROR(VLOOKUP($C46,#REF!,12,0),""),IF(_xlpm.stav=0,"",_xlpm.stav))</f>
        <v/>
      </c>
      <c r="I46" s="15" t="str">
        <f>_xlfn.LET(_xlpm.dat,IFERROR(VLOOKUP(PomocnáVrácené!C46,#REF!,21,0),""),IF(_xlpm.dat=0,"",_xlpm.dat))</f>
        <v/>
      </c>
      <c r="J46" s="15" t="e">
        <f>_xlfn.LET(_xlpm.dat,VLOOKUP(B46,#REF!,3,0),IF(_xlpm.dat=0,"",_xlpm.dat))</f>
        <v>#REF!</v>
      </c>
      <c r="K46" s="1" t="str">
        <f>_xlfn.LET(_xlpm.stav,IFERROR(VLOOKUP($C46,#REF!,12,0),""),IF(_xlpm.stav=0,"",_xlpm.stav))</f>
        <v/>
      </c>
      <c r="L46" s="15" t="str">
        <f>_xlfn.LET(_xlpm.dat,IFERROR(VLOOKUP(PomocnáVrácené!C46,#REF!,21,0),""),IF(_xlpm.dat=0,"",_xlpm.dat))</f>
        <v/>
      </c>
      <c r="M46" s="15" t="e">
        <f>_xlfn.LET(_xlpm.dat,VLOOKUP(B46,#REF!,3,0),IF(_xlpm.dat=0,"",_xlpm.dat))</f>
        <v>#REF!</v>
      </c>
      <c r="N46" s="1" t="str">
        <f>_xlfn.LET(_xlpm.stav,IFERROR(VLOOKUP($C46,#REF!,12,0),""),IF(_xlpm.stav=0,"",_xlpm.stav))</f>
        <v/>
      </c>
      <c r="O46" s="16" t="str">
        <f t="shared" si="0"/>
        <v>NE</v>
      </c>
    </row>
    <row r="47" spans="2:15" x14ac:dyDescent="0.2">
      <c r="B47" s="1" t="e">
        <f>#REF!</f>
        <v>#REF!</v>
      </c>
      <c r="C47" s="1" t="e">
        <f>IF(#REF!=0,"",#REF!)</f>
        <v>#REF!</v>
      </c>
      <c r="D47" s="1" t="e">
        <f>IF(#REF!=0,"",#REF!)</f>
        <v>#REF!</v>
      </c>
      <c r="E47" s="1" t="str">
        <f>_xlfn.LET(_xlpm.stav,IFERROR(VLOOKUP($C47,#REF!,12,0),""),IF(_xlpm.stav=0,"",_xlpm.stav))</f>
        <v/>
      </c>
      <c r="F47" s="15" t="str">
        <f>_xlfn.LET(_xlpm.dat,IFERROR(VLOOKUP(PomocnáVrácené!C47,#REF!,21,0),""),IF(_xlpm.dat=0,"",_xlpm.dat))</f>
        <v/>
      </c>
      <c r="G47" s="15" t="e">
        <f>_xlfn.LET(_xlpm.dat,VLOOKUP(B47,#REF!,3,0),IF(_xlpm.dat=0,"",_xlpm.dat))</f>
        <v>#REF!</v>
      </c>
      <c r="H47" s="15" t="str">
        <f>_xlfn.LET(_xlpm.stav,IFERROR(VLOOKUP($C47,#REF!,12,0),""),IF(_xlpm.stav=0,"",_xlpm.stav))</f>
        <v/>
      </c>
      <c r="I47" s="15" t="str">
        <f>_xlfn.LET(_xlpm.dat,IFERROR(VLOOKUP(PomocnáVrácené!C47,#REF!,21,0),""),IF(_xlpm.dat=0,"",_xlpm.dat))</f>
        <v/>
      </c>
      <c r="J47" s="15" t="e">
        <f>_xlfn.LET(_xlpm.dat,VLOOKUP(B47,#REF!,3,0),IF(_xlpm.dat=0,"",_xlpm.dat))</f>
        <v>#REF!</v>
      </c>
      <c r="K47" s="1" t="str">
        <f>_xlfn.LET(_xlpm.stav,IFERROR(VLOOKUP($C47,#REF!,12,0),""),IF(_xlpm.stav=0,"",_xlpm.stav))</f>
        <v/>
      </c>
      <c r="L47" s="15" t="str">
        <f>_xlfn.LET(_xlpm.dat,IFERROR(VLOOKUP(PomocnáVrácené!C47,#REF!,21,0),""),IF(_xlpm.dat=0,"",_xlpm.dat))</f>
        <v/>
      </c>
      <c r="M47" s="15" t="e">
        <f>_xlfn.LET(_xlpm.dat,VLOOKUP(B47,#REF!,3,0),IF(_xlpm.dat=0,"",_xlpm.dat))</f>
        <v>#REF!</v>
      </c>
      <c r="N47" s="1" t="str">
        <f>_xlfn.LET(_xlpm.stav,IFERROR(VLOOKUP($C47,#REF!,12,0),""),IF(_xlpm.stav=0,"",_xlpm.stav))</f>
        <v/>
      </c>
      <c r="O47" s="16" t="str">
        <f t="shared" si="0"/>
        <v>NE</v>
      </c>
    </row>
    <row r="48" spans="2:15" x14ac:dyDescent="0.2">
      <c r="B48" s="1" t="e">
        <f>#REF!</f>
        <v>#REF!</v>
      </c>
      <c r="C48" s="1" t="e">
        <f>IF(#REF!=0,"",#REF!)</f>
        <v>#REF!</v>
      </c>
      <c r="D48" s="1" t="e">
        <f>IF(#REF!=0,"",#REF!)</f>
        <v>#REF!</v>
      </c>
      <c r="E48" s="1" t="str">
        <f>_xlfn.LET(_xlpm.stav,IFERROR(VLOOKUP($C48,#REF!,12,0),""),IF(_xlpm.stav=0,"",_xlpm.stav))</f>
        <v/>
      </c>
      <c r="F48" s="15" t="str">
        <f>_xlfn.LET(_xlpm.dat,IFERROR(VLOOKUP(PomocnáVrácené!C48,#REF!,21,0),""),IF(_xlpm.dat=0,"",_xlpm.dat))</f>
        <v/>
      </c>
      <c r="G48" s="15" t="e">
        <f>_xlfn.LET(_xlpm.dat,VLOOKUP(B48,#REF!,3,0),IF(_xlpm.dat=0,"",_xlpm.dat))</f>
        <v>#REF!</v>
      </c>
      <c r="H48" s="15" t="str">
        <f>_xlfn.LET(_xlpm.stav,IFERROR(VLOOKUP($C48,#REF!,12,0),""),IF(_xlpm.stav=0,"",_xlpm.stav))</f>
        <v/>
      </c>
      <c r="I48" s="15" t="str">
        <f>_xlfn.LET(_xlpm.dat,IFERROR(VLOOKUP(PomocnáVrácené!C48,#REF!,21,0),""),IF(_xlpm.dat=0,"",_xlpm.dat))</f>
        <v/>
      </c>
      <c r="J48" s="15" t="e">
        <f>_xlfn.LET(_xlpm.dat,VLOOKUP(B48,#REF!,3,0),IF(_xlpm.dat=0,"",_xlpm.dat))</f>
        <v>#REF!</v>
      </c>
      <c r="K48" s="1" t="str">
        <f>_xlfn.LET(_xlpm.stav,IFERROR(VLOOKUP($C48,#REF!,12,0),""),IF(_xlpm.stav=0,"",_xlpm.stav))</f>
        <v/>
      </c>
      <c r="L48" s="15" t="str">
        <f>_xlfn.LET(_xlpm.dat,IFERROR(VLOOKUP(PomocnáVrácené!C48,#REF!,21,0),""),IF(_xlpm.dat=0,"",_xlpm.dat))</f>
        <v/>
      </c>
      <c r="M48" s="15" t="e">
        <f>_xlfn.LET(_xlpm.dat,VLOOKUP(B48,#REF!,3,0),IF(_xlpm.dat=0,"",_xlpm.dat))</f>
        <v>#REF!</v>
      </c>
      <c r="N48" s="1" t="str">
        <f>_xlfn.LET(_xlpm.stav,IFERROR(VLOOKUP($C48,#REF!,12,0),""),IF(_xlpm.stav=0,"",_xlpm.stav))</f>
        <v/>
      </c>
      <c r="O48" s="16" t="str">
        <f t="shared" si="0"/>
        <v>NE</v>
      </c>
    </row>
    <row r="49" spans="2:15" x14ac:dyDescent="0.2">
      <c r="B49" s="1" t="e">
        <f>#REF!</f>
        <v>#REF!</v>
      </c>
      <c r="C49" s="1" t="e">
        <f>IF(#REF!=0,"",#REF!)</f>
        <v>#REF!</v>
      </c>
      <c r="D49" s="1" t="e">
        <f>IF(#REF!=0,"",#REF!)</f>
        <v>#REF!</v>
      </c>
      <c r="E49" s="1" t="str">
        <f>_xlfn.LET(_xlpm.stav,IFERROR(VLOOKUP($C49,#REF!,12,0),""),IF(_xlpm.stav=0,"",_xlpm.stav))</f>
        <v/>
      </c>
      <c r="F49" s="15" t="str">
        <f>_xlfn.LET(_xlpm.dat,IFERROR(VLOOKUP(PomocnáVrácené!C49,#REF!,21,0),""),IF(_xlpm.dat=0,"",_xlpm.dat))</f>
        <v/>
      </c>
      <c r="G49" s="15" t="e">
        <f>_xlfn.LET(_xlpm.dat,VLOOKUP(B49,#REF!,3,0),IF(_xlpm.dat=0,"",_xlpm.dat))</f>
        <v>#REF!</v>
      </c>
      <c r="H49" s="15" t="str">
        <f>_xlfn.LET(_xlpm.stav,IFERROR(VLOOKUP($C49,#REF!,12,0),""),IF(_xlpm.stav=0,"",_xlpm.stav))</f>
        <v/>
      </c>
      <c r="I49" s="15" t="str">
        <f>_xlfn.LET(_xlpm.dat,IFERROR(VLOOKUP(PomocnáVrácené!C49,#REF!,21,0),""),IF(_xlpm.dat=0,"",_xlpm.dat))</f>
        <v/>
      </c>
      <c r="J49" s="15" t="e">
        <f>_xlfn.LET(_xlpm.dat,VLOOKUP(B49,#REF!,3,0),IF(_xlpm.dat=0,"",_xlpm.dat))</f>
        <v>#REF!</v>
      </c>
      <c r="K49" s="1" t="str">
        <f>_xlfn.LET(_xlpm.stav,IFERROR(VLOOKUP($C49,#REF!,12,0),""),IF(_xlpm.stav=0,"",_xlpm.stav))</f>
        <v/>
      </c>
      <c r="L49" s="15" t="str">
        <f>_xlfn.LET(_xlpm.dat,IFERROR(VLOOKUP(PomocnáVrácené!C49,#REF!,21,0),""),IF(_xlpm.dat=0,"",_xlpm.dat))</f>
        <v/>
      </c>
      <c r="M49" s="15" t="e">
        <f>_xlfn.LET(_xlpm.dat,VLOOKUP(B49,#REF!,3,0),IF(_xlpm.dat=0,"",_xlpm.dat))</f>
        <v>#REF!</v>
      </c>
      <c r="N49" s="1" t="str">
        <f>_xlfn.LET(_xlpm.stav,IFERROR(VLOOKUP($C49,#REF!,12,0),""),IF(_xlpm.stav=0,"",_xlpm.stav))</f>
        <v/>
      </c>
      <c r="O49" s="16" t="str">
        <f t="shared" si="0"/>
        <v>NE</v>
      </c>
    </row>
    <row r="50" spans="2:15" x14ac:dyDescent="0.2">
      <c r="B50" s="1" t="e">
        <f>#REF!</f>
        <v>#REF!</v>
      </c>
      <c r="C50" s="1" t="e">
        <f>IF(#REF!=0,"",#REF!)</f>
        <v>#REF!</v>
      </c>
      <c r="D50" s="1" t="e">
        <f>IF(#REF!=0,"",#REF!)</f>
        <v>#REF!</v>
      </c>
      <c r="E50" s="1" t="str">
        <f>_xlfn.LET(_xlpm.stav,IFERROR(VLOOKUP($C50,#REF!,12,0),""),IF(_xlpm.stav=0,"",_xlpm.stav))</f>
        <v/>
      </c>
      <c r="F50" s="15" t="str">
        <f>_xlfn.LET(_xlpm.dat,IFERROR(VLOOKUP(PomocnáVrácené!C50,#REF!,21,0),""),IF(_xlpm.dat=0,"",_xlpm.dat))</f>
        <v/>
      </c>
      <c r="G50" s="15" t="e">
        <f>_xlfn.LET(_xlpm.dat,VLOOKUP(B50,#REF!,3,0),IF(_xlpm.dat=0,"",_xlpm.dat))</f>
        <v>#REF!</v>
      </c>
      <c r="H50" s="15" t="str">
        <f>_xlfn.LET(_xlpm.stav,IFERROR(VLOOKUP($C50,#REF!,12,0),""),IF(_xlpm.stav=0,"",_xlpm.stav))</f>
        <v/>
      </c>
      <c r="I50" s="15" t="str">
        <f>_xlfn.LET(_xlpm.dat,IFERROR(VLOOKUP(PomocnáVrácené!C50,#REF!,21,0),""),IF(_xlpm.dat=0,"",_xlpm.dat))</f>
        <v/>
      </c>
      <c r="J50" s="15" t="e">
        <f>_xlfn.LET(_xlpm.dat,VLOOKUP(B50,#REF!,3,0),IF(_xlpm.dat=0,"",_xlpm.dat))</f>
        <v>#REF!</v>
      </c>
      <c r="K50" s="1" t="str">
        <f>_xlfn.LET(_xlpm.stav,IFERROR(VLOOKUP($C50,#REF!,12,0),""),IF(_xlpm.stav=0,"",_xlpm.stav))</f>
        <v/>
      </c>
      <c r="L50" s="15" t="str">
        <f>_xlfn.LET(_xlpm.dat,IFERROR(VLOOKUP(PomocnáVrácené!C50,#REF!,21,0),""),IF(_xlpm.dat=0,"",_xlpm.dat))</f>
        <v/>
      </c>
      <c r="M50" s="15" t="e">
        <f>_xlfn.LET(_xlpm.dat,VLOOKUP(B50,#REF!,3,0),IF(_xlpm.dat=0,"",_xlpm.dat))</f>
        <v>#REF!</v>
      </c>
      <c r="N50" s="1" t="str">
        <f>_xlfn.LET(_xlpm.stav,IFERROR(VLOOKUP($C50,#REF!,12,0),""),IF(_xlpm.stav=0,"",_xlpm.stav))</f>
        <v/>
      </c>
      <c r="O50" s="16" t="str">
        <f t="shared" si="0"/>
        <v>NE</v>
      </c>
    </row>
    <row r="51" spans="2:15" x14ac:dyDescent="0.2">
      <c r="B51" s="1" t="e">
        <f>#REF!</f>
        <v>#REF!</v>
      </c>
      <c r="C51" s="1" t="e">
        <f>IF(#REF!=0,"",#REF!)</f>
        <v>#REF!</v>
      </c>
      <c r="D51" s="1" t="e">
        <f>IF(#REF!=0,"",#REF!)</f>
        <v>#REF!</v>
      </c>
      <c r="E51" s="1" t="str">
        <f>_xlfn.LET(_xlpm.stav,IFERROR(VLOOKUP($C51,#REF!,12,0),""),IF(_xlpm.stav=0,"",_xlpm.stav))</f>
        <v/>
      </c>
      <c r="F51" s="15" t="str">
        <f>_xlfn.LET(_xlpm.dat,IFERROR(VLOOKUP(PomocnáVrácené!C51,#REF!,21,0),""),IF(_xlpm.dat=0,"",_xlpm.dat))</f>
        <v/>
      </c>
      <c r="G51" s="15" t="e">
        <f>_xlfn.LET(_xlpm.dat,VLOOKUP(B51,#REF!,3,0),IF(_xlpm.dat=0,"",_xlpm.dat))</f>
        <v>#REF!</v>
      </c>
      <c r="H51" s="15" t="str">
        <f>_xlfn.LET(_xlpm.stav,IFERROR(VLOOKUP($C51,#REF!,12,0),""),IF(_xlpm.stav=0,"",_xlpm.stav))</f>
        <v/>
      </c>
      <c r="I51" s="15" t="str">
        <f>_xlfn.LET(_xlpm.dat,IFERROR(VLOOKUP(PomocnáVrácené!C51,#REF!,21,0),""),IF(_xlpm.dat=0,"",_xlpm.dat))</f>
        <v/>
      </c>
      <c r="J51" s="15" t="e">
        <f>_xlfn.LET(_xlpm.dat,VLOOKUP(B51,#REF!,3,0),IF(_xlpm.dat=0,"",_xlpm.dat))</f>
        <v>#REF!</v>
      </c>
      <c r="K51" s="1" t="str">
        <f>_xlfn.LET(_xlpm.stav,IFERROR(VLOOKUP($C51,#REF!,12,0),""),IF(_xlpm.stav=0,"",_xlpm.stav))</f>
        <v/>
      </c>
      <c r="L51" s="15" t="str">
        <f>_xlfn.LET(_xlpm.dat,IFERROR(VLOOKUP(PomocnáVrácené!C51,#REF!,21,0),""),IF(_xlpm.dat=0,"",_xlpm.dat))</f>
        <v/>
      </c>
      <c r="M51" s="15" t="e">
        <f>_xlfn.LET(_xlpm.dat,VLOOKUP(B51,#REF!,3,0),IF(_xlpm.dat=0,"",_xlpm.dat))</f>
        <v>#REF!</v>
      </c>
      <c r="N51" s="1" t="str">
        <f>_xlfn.LET(_xlpm.stav,IFERROR(VLOOKUP($C51,#REF!,12,0),""),IF(_xlpm.stav=0,"",_xlpm.stav))</f>
        <v/>
      </c>
      <c r="O51" s="16" t="str">
        <f t="shared" si="0"/>
        <v>NE</v>
      </c>
    </row>
    <row r="52" spans="2:15" x14ac:dyDescent="0.2">
      <c r="B52" s="1" t="e">
        <f>#REF!</f>
        <v>#REF!</v>
      </c>
      <c r="C52" s="1" t="e">
        <f>IF(#REF!=0,"",#REF!)</f>
        <v>#REF!</v>
      </c>
      <c r="D52" s="1" t="e">
        <f>IF(#REF!=0,"",#REF!)</f>
        <v>#REF!</v>
      </c>
      <c r="E52" s="1" t="str">
        <f>_xlfn.LET(_xlpm.stav,IFERROR(VLOOKUP($C52,#REF!,12,0),""),IF(_xlpm.stav=0,"",_xlpm.stav))</f>
        <v/>
      </c>
      <c r="F52" s="15" t="str">
        <f>_xlfn.LET(_xlpm.dat,IFERROR(VLOOKUP(PomocnáVrácené!C52,#REF!,21,0),""),IF(_xlpm.dat=0,"",_xlpm.dat))</f>
        <v/>
      </c>
      <c r="G52" s="15" t="e">
        <f>_xlfn.LET(_xlpm.dat,VLOOKUP(B52,#REF!,3,0),IF(_xlpm.dat=0,"",_xlpm.dat))</f>
        <v>#REF!</v>
      </c>
      <c r="H52" s="15" t="str">
        <f>_xlfn.LET(_xlpm.stav,IFERROR(VLOOKUP($C52,#REF!,12,0),""),IF(_xlpm.stav=0,"",_xlpm.stav))</f>
        <v/>
      </c>
      <c r="I52" s="15" t="str">
        <f>_xlfn.LET(_xlpm.dat,IFERROR(VLOOKUP(PomocnáVrácené!C52,#REF!,21,0),""),IF(_xlpm.dat=0,"",_xlpm.dat))</f>
        <v/>
      </c>
      <c r="J52" s="15" t="e">
        <f>_xlfn.LET(_xlpm.dat,VLOOKUP(B52,#REF!,3,0),IF(_xlpm.dat=0,"",_xlpm.dat))</f>
        <v>#REF!</v>
      </c>
      <c r="K52" s="1" t="str">
        <f>_xlfn.LET(_xlpm.stav,IFERROR(VLOOKUP($C52,#REF!,12,0),""),IF(_xlpm.stav=0,"",_xlpm.stav))</f>
        <v/>
      </c>
      <c r="L52" s="15" t="str">
        <f>_xlfn.LET(_xlpm.dat,IFERROR(VLOOKUP(PomocnáVrácené!C52,#REF!,21,0),""),IF(_xlpm.dat=0,"",_xlpm.dat))</f>
        <v/>
      </c>
      <c r="M52" s="15" t="e">
        <f>_xlfn.LET(_xlpm.dat,VLOOKUP(B52,#REF!,3,0),IF(_xlpm.dat=0,"",_xlpm.dat))</f>
        <v>#REF!</v>
      </c>
      <c r="N52" s="1" t="str">
        <f>_xlfn.LET(_xlpm.stav,IFERROR(VLOOKUP($C52,#REF!,12,0),""),IF(_xlpm.stav=0,"",_xlpm.stav))</f>
        <v/>
      </c>
      <c r="O52" s="16" t="str">
        <f t="shared" si="0"/>
        <v>NE</v>
      </c>
    </row>
    <row r="53" spans="2:15" x14ac:dyDescent="0.2">
      <c r="B53" s="1" t="e">
        <f>#REF!</f>
        <v>#REF!</v>
      </c>
      <c r="C53" s="1" t="e">
        <f>IF(#REF!=0,"",#REF!)</f>
        <v>#REF!</v>
      </c>
      <c r="D53" s="1" t="e">
        <f>IF(#REF!=0,"",#REF!)</f>
        <v>#REF!</v>
      </c>
      <c r="E53" s="1" t="str">
        <f>_xlfn.LET(_xlpm.stav,IFERROR(VLOOKUP($C53,#REF!,12,0),""),IF(_xlpm.stav=0,"",_xlpm.stav))</f>
        <v/>
      </c>
      <c r="F53" s="15" t="str">
        <f>_xlfn.LET(_xlpm.dat,IFERROR(VLOOKUP(PomocnáVrácené!C53,#REF!,21,0),""),IF(_xlpm.dat=0,"",_xlpm.dat))</f>
        <v/>
      </c>
      <c r="G53" s="15" t="e">
        <f>_xlfn.LET(_xlpm.dat,VLOOKUP(B53,#REF!,3,0),IF(_xlpm.dat=0,"",_xlpm.dat))</f>
        <v>#REF!</v>
      </c>
      <c r="H53" s="15" t="str">
        <f>_xlfn.LET(_xlpm.stav,IFERROR(VLOOKUP($C53,#REF!,12,0),""),IF(_xlpm.stav=0,"",_xlpm.stav))</f>
        <v/>
      </c>
      <c r="I53" s="15" t="str">
        <f>_xlfn.LET(_xlpm.dat,IFERROR(VLOOKUP(PomocnáVrácené!C53,#REF!,21,0),""),IF(_xlpm.dat=0,"",_xlpm.dat))</f>
        <v/>
      </c>
      <c r="J53" s="15" t="e">
        <f>_xlfn.LET(_xlpm.dat,VLOOKUP(B53,#REF!,3,0),IF(_xlpm.dat=0,"",_xlpm.dat))</f>
        <v>#REF!</v>
      </c>
      <c r="K53" s="1" t="str">
        <f>_xlfn.LET(_xlpm.stav,IFERROR(VLOOKUP($C53,#REF!,12,0),""),IF(_xlpm.stav=0,"",_xlpm.stav))</f>
        <v/>
      </c>
      <c r="L53" s="15" t="str">
        <f>_xlfn.LET(_xlpm.dat,IFERROR(VLOOKUP(PomocnáVrácené!C53,#REF!,21,0),""),IF(_xlpm.dat=0,"",_xlpm.dat))</f>
        <v/>
      </c>
      <c r="M53" s="15" t="e">
        <f>_xlfn.LET(_xlpm.dat,VLOOKUP(B53,#REF!,3,0),IF(_xlpm.dat=0,"",_xlpm.dat))</f>
        <v>#REF!</v>
      </c>
      <c r="N53" s="1" t="str">
        <f>_xlfn.LET(_xlpm.stav,IFERROR(VLOOKUP($C53,#REF!,12,0),""),IF(_xlpm.stav=0,"",_xlpm.stav))</f>
        <v/>
      </c>
      <c r="O53" s="16" t="str">
        <f t="shared" si="0"/>
        <v>NE</v>
      </c>
    </row>
    <row r="54" spans="2:15" x14ac:dyDescent="0.2">
      <c r="B54" s="1" t="e">
        <f>#REF!</f>
        <v>#REF!</v>
      </c>
      <c r="C54" s="1" t="e">
        <f>IF(#REF!=0,"",#REF!)</f>
        <v>#REF!</v>
      </c>
      <c r="D54" s="1" t="e">
        <f>IF(#REF!=0,"",#REF!)</f>
        <v>#REF!</v>
      </c>
      <c r="E54" s="1" t="str">
        <f>_xlfn.LET(_xlpm.stav,IFERROR(VLOOKUP($C54,#REF!,12,0),""),IF(_xlpm.stav=0,"",_xlpm.stav))</f>
        <v/>
      </c>
      <c r="F54" s="15" t="str">
        <f>_xlfn.LET(_xlpm.dat,IFERROR(VLOOKUP(PomocnáVrácené!C54,#REF!,21,0),""),IF(_xlpm.dat=0,"",_xlpm.dat))</f>
        <v/>
      </c>
      <c r="G54" s="15" t="e">
        <f>_xlfn.LET(_xlpm.dat,VLOOKUP(B54,#REF!,3,0),IF(_xlpm.dat=0,"",_xlpm.dat))</f>
        <v>#REF!</v>
      </c>
      <c r="H54" s="15" t="str">
        <f>_xlfn.LET(_xlpm.stav,IFERROR(VLOOKUP($C54,#REF!,12,0),""),IF(_xlpm.stav=0,"",_xlpm.stav))</f>
        <v/>
      </c>
      <c r="I54" s="15" t="str">
        <f>_xlfn.LET(_xlpm.dat,IFERROR(VLOOKUP(PomocnáVrácené!C54,#REF!,21,0),""),IF(_xlpm.dat=0,"",_xlpm.dat))</f>
        <v/>
      </c>
      <c r="J54" s="15" t="e">
        <f>_xlfn.LET(_xlpm.dat,VLOOKUP(B54,#REF!,3,0),IF(_xlpm.dat=0,"",_xlpm.dat))</f>
        <v>#REF!</v>
      </c>
      <c r="K54" s="1" t="str">
        <f>_xlfn.LET(_xlpm.stav,IFERROR(VLOOKUP($C54,#REF!,12,0),""),IF(_xlpm.stav=0,"",_xlpm.stav))</f>
        <v/>
      </c>
      <c r="L54" s="15" t="str">
        <f>_xlfn.LET(_xlpm.dat,IFERROR(VLOOKUP(PomocnáVrácené!C54,#REF!,21,0),""),IF(_xlpm.dat=0,"",_xlpm.dat))</f>
        <v/>
      </c>
      <c r="M54" s="15" t="e">
        <f>_xlfn.LET(_xlpm.dat,VLOOKUP(B54,#REF!,3,0),IF(_xlpm.dat=0,"",_xlpm.dat))</f>
        <v>#REF!</v>
      </c>
      <c r="N54" s="1" t="str">
        <f>_xlfn.LET(_xlpm.stav,IFERROR(VLOOKUP($C54,#REF!,12,0),""),IF(_xlpm.stav=0,"",_xlpm.stav))</f>
        <v/>
      </c>
      <c r="O54" s="16" t="str">
        <f t="shared" si="0"/>
        <v>NE</v>
      </c>
    </row>
    <row r="55" spans="2:15" x14ac:dyDescent="0.2">
      <c r="B55" s="1" t="e">
        <f>#REF!</f>
        <v>#REF!</v>
      </c>
      <c r="C55" s="1" t="e">
        <f>IF(#REF!=0,"",#REF!)</f>
        <v>#REF!</v>
      </c>
      <c r="D55" s="1" t="e">
        <f>IF(#REF!=0,"",#REF!)</f>
        <v>#REF!</v>
      </c>
      <c r="E55" s="1" t="str">
        <f>_xlfn.LET(_xlpm.stav,IFERROR(VLOOKUP($C55,#REF!,12,0),""),IF(_xlpm.stav=0,"",_xlpm.stav))</f>
        <v/>
      </c>
      <c r="F55" s="15" t="str">
        <f>_xlfn.LET(_xlpm.dat,IFERROR(VLOOKUP(PomocnáVrácené!C55,#REF!,21,0),""),IF(_xlpm.dat=0,"",_xlpm.dat))</f>
        <v/>
      </c>
      <c r="G55" s="15" t="e">
        <f>_xlfn.LET(_xlpm.dat,VLOOKUP(B55,#REF!,3,0),IF(_xlpm.dat=0,"",_xlpm.dat))</f>
        <v>#REF!</v>
      </c>
      <c r="H55" s="15" t="str">
        <f>_xlfn.LET(_xlpm.stav,IFERROR(VLOOKUP($C55,#REF!,12,0),""),IF(_xlpm.stav=0,"",_xlpm.stav))</f>
        <v/>
      </c>
      <c r="I55" s="15" t="str">
        <f>_xlfn.LET(_xlpm.dat,IFERROR(VLOOKUP(PomocnáVrácené!C55,#REF!,21,0),""),IF(_xlpm.dat=0,"",_xlpm.dat))</f>
        <v/>
      </c>
      <c r="J55" s="15" t="e">
        <f>_xlfn.LET(_xlpm.dat,VLOOKUP(B55,#REF!,3,0),IF(_xlpm.dat=0,"",_xlpm.dat))</f>
        <v>#REF!</v>
      </c>
      <c r="K55" s="1" t="str">
        <f>_xlfn.LET(_xlpm.stav,IFERROR(VLOOKUP($C55,#REF!,12,0),""),IF(_xlpm.stav=0,"",_xlpm.stav))</f>
        <v/>
      </c>
      <c r="L55" s="15" t="str">
        <f>_xlfn.LET(_xlpm.dat,IFERROR(VLOOKUP(PomocnáVrácené!C55,#REF!,21,0),""),IF(_xlpm.dat=0,"",_xlpm.dat))</f>
        <v/>
      </c>
      <c r="M55" s="15" t="e">
        <f>_xlfn.LET(_xlpm.dat,VLOOKUP(B55,#REF!,3,0),IF(_xlpm.dat=0,"",_xlpm.dat))</f>
        <v>#REF!</v>
      </c>
      <c r="N55" s="1" t="str">
        <f>_xlfn.LET(_xlpm.stav,IFERROR(VLOOKUP($C55,#REF!,12,0),""),IF(_xlpm.stav=0,"",_xlpm.stav))</f>
        <v/>
      </c>
      <c r="O55" s="16" t="str">
        <f t="shared" si="0"/>
        <v>NE</v>
      </c>
    </row>
    <row r="56" spans="2:15" x14ac:dyDescent="0.2">
      <c r="B56" s="1" t="e">
        <f>#REF!</f>
        <v>#REF!</v>
      </c>
      <c r="C56" s="1" t="e">
        <f>IF(#REF!=0,"",#REF!)</f>
        <v>#REF!</v>
      </c>
      <c r="D56" s="1" t="e">
        <f>IF(#REF!=0,"",#REF!)</f>
        <v>#REF!</v>
      </c>
      <c r="E56" s="1" t="str">
        <f>_xlfn.LET(_xlpm.stav,IFERROR(VLOOKUP($C56,#REF!,12,0),""),IF(_xlpm.stav=0,"",_xlpm.stav))</f>
        <v/>
      </c>
      <c r="F56" s="15" t="str">
        <f>_xlfn.LET(_xlpm.dat,IFERROR(VLOOKUP(PomocnáVrácené!C56,#REF!,21,0),""),IF(_xlpm.dat=0,"",_xlpm.dat))</f>
        <v/>
      </c>
      <c r="G56" s="15" t="e">
        <f>_xlfn.LET(_xlpm.dat,VLOOKUP(B56,#REF!,3,0),IF(_xlpm.dat=0,"",_xlpm.dat))</f>
        <v>#REF!</v>
      </c>
      <c r="H56" s="15" t="str">
        <f>_xlfn.LET(_xlpm.stav,IFERROR(VLOOKUP($C56,#REF!,12,0),""),IF(_xlpm.stav=0,"",_xlpm.stav))</f>
        <v/>
      </c>
      <c r="I56" s="15" t="str">
        <f>_xlfn.LET(_xlpm.dat,IFERROR(VLOOKUP(PomocnáVrácené!C56,#REF!,21,0),""),IF(_xlpm.dat=0,"",_xlpm.dat))</f>
        <v/>
      </c>
      <c r="J56" s="15" t="e">
        <f>_xlfn.LET(_xlpm.dat,VLOOKUP(B56,#REF!,3,0),IF(_xlpm.dat=0,"",_xlpm.dat))</f>
        <v>#REF!</v>
      </c>
      <c r="K56" s="1" t="str">
        <f>_xlfn.LET(_xlpm.stav,IFERROR(VLOOKUP($C56,#REF!,12,0),""),IF(_xlpm.stav=0,"",_xlpm.stav))</f>
        <v/>
      </c>
      <c r="L56" s="15" t="str">
        <f>_xlfn.LET(_xlpm.dat,IFERROR(VLOOKUP(PomocnáVrácené!C56,#REF!,21,0),""),IF(_xlpm.dat=0,"",_xlpm.dat))</f>
        <v/>
      </c>
      <c r="M56" s="15" t="e">
        <f>_xlfn.LET(_xlpm.dat,VLOOKUP(B56,#REF!,3,0),IF(_xlpm.dat=0,"",_xlpm.dat))</f>
        <v>#REF!</v>
      </c>
      <c r="N56" s="1" t="str">
        <f>_xlfn.LET(_xlpm.stav,IFERROR(VLOOKUP($C56,#REF!,12,0),""),IF(_xlpm.stav=0,"",_xlpm.stav))</f>
        <v/>
      </c>
      <c r="O56" s="16" t="str">
        <f t="shared" si="0"/>
        <v>NE</v>
      </c>
    </row>
    <row r="57" spans="2:15" x14ac:dyDescent="0.2">
      <c r="B57" s="1" t="e">
        <f>#REF!</f>
        <v>#REF!</v>
      </c>
      <c r="C57" s="1" t="e">
        <f>IF(#REF!=0,"",#REF!)</f>
        <v>#REF!</v>
      </c>
      <c r="D57" s="1" t="e">
        <f>IF(#REF!=0,"",#REF!)</f>
        <v>#REF!</v>
      </c>
      <c r="E57" s="1" t="str">
        <f>_xlfn.LET(_xlpm.stav,IFERROR(VLOOKUP($C57,#REF!,12,0),""),IF(_xlpm.stav=0,"",_xlpm.stav))</f>
        <v/>
      </c>
      <c r="F57" s="15" t="str">
        <f>_xlfn.LET(_xlpm.dat,IFERROR(VLOOKUP(PomocnáVrácené!C57,#REF!,21,0),""),IF(_xlpm.dat=0,"",_xlpm.dat))</f>
        <v/>
      </c>
      <c r="G57" s="15" t="e">
        <f>_xlfn.LET(_xlpm.dat,VLOOKUP(B57,#REF!,3,0),IF(_xlpm.dat=0,"",_xlpm.dat))</f>
        <v>#REF!</v>
      </c>
      <c r="H57" s="15" t="str">
        <f>_xlfn.LET(_xlpm.stav,IFERROR(VLOOKUP($C57,#REF!,12,0),""),IF(_xlpm.stav=0,"",_xlpm.stav))</f>
        <v/>
      </c>
      <c r="I57" s="15" t="str">
        <f>_xlfn.LET(_xlpm.dat,IFERROR(VLOOKUP(PomocnáVrácené!C57,#REF!,21,0),""),IF(_xlpm.dat=0,"",_xlpm.dat))</f>
        <v/>
      </c>
      <c r="J57" s="15" t="e">
        <f>_xlfn.LET(_xlpm.dat,VLOOKUP(B57,#REF!,3,0),IF(_xlpm.dat=0,"",_xlpm.dat))</f>
        <v>#REF!</v>
      </c>
      <c r="K57" s="1" t="str">
        <f>_xlfn.LET(_xlpm.stav,IFERROR(VLOOKUP($C57,#REF!,12,0),""),IF(_xlpm.stav=0,"",_xlpm.stav))</f>
        <v/>
      </c>
      <c r="L57" s="15" t="str">
        <f>_xlfn.LET(_xlpm.dat,IFERROR(VLOOKUP(PomocnáVrácené!C57,#REF!,21,0),""),IF(_xlpm.dat=0,"",_xlpm.dat))</f>
        <v/>
      </c>
      <c r="M57" s="15" t="e">
        <f>_xlfn.LET(_xlpm.dat,VLOOKUP(B57,#REF!,3,0),IF(_xlpm.dat=0,"",_xlpm.dat))</f>
        <v>#REF!</v>
      </c>
      <c r="N57" s="1" t="str">
        <f>_xlfn.LET(_xlpm.stav,IFERROR(VLOOKUP($C57,#REF!,12,0),""),IF(_xlpm.stav=0,"",_xlpm.stav))</f>
        <v/>
      </c>
      <c r="O57" s="16" t="str">
        <f t="shared" si="0"/>
        <v>NE</v>
      </c>
    </row>
    <row r="58" spans="2:15" x14ac:dyDescent="0.2">
      <c r="B58" s="1" t="e">
        <f>#REF!</f>
        <v>#REF!</v>
      </c>
      <c r="C58" s="1" t="e">
        <f>IF(#REF!=0,"",#REF!)</f>
        <v>#REF!</v>
      </c>
      <c r="D58" s="1" t="e">
        <f>IF(#REF!=0,"",#REF!)</f>
        <v>#REF!</v>
      </c>
      <c r="E58" s="1" t="str">
        <f>_xlfn.LET(_xlpm.stav,IFERROR(VLOOKUP($C58,#REF!,12,0),""),IF(_xlpm.stav=0,"",_xlpm.stav))</f>
        <v/>
      </c>
      <c r="F58" s="15" t="str">
        <f>_xlfn.LET(_xlpm.dat,IFERROR(VLOOKUP(PomocnáVrácené!C58,#REF!,21,0),""),IF(_xlpm.dat=0,"",_xlpm.dat))</f>
        <v/>
      </c>
      <c r="G58" s="15" t="e">
        <f>_xlfn.LET(_xlpm.dat,VLOOKUP(B58,#REF!,3,0),IF(_xlpm.dat=0,"",_xlpm.dat))</f>
        <v>#REF!</v>
      </c>
      <c r="H58" s="15" t="str">
        <f>_xlfn.LET(_xlpm.stav,IFERROR(VLOOKUP($C58,#REF!,12,0),""),IF(_xlpm.stav=0,"",_xlpm.stav))</f>
        <v/>
      </c>
      <c r="I58" s="15" t="str">
        <f>_xlfn.LET(_xlpm.dat,IFERROR(VLOOKUP(PomocnáVrácené!C58,#REF!,21,0),""),IF(_xlpm.dat=0,"",_xlpm.dat))</f>
        <v/>
      </c>
      <c r="J58" s="15" t="e">
        <f>_xlfn.LET(_xlpm.dat,VLOOKUP(B58,#REF!,3,0),IF(_xlpm.dat=0,"",_xlpm.dat))</f>
        <v>#REF!</v>
      </c>
      <c r="K58" s="1" t="str">
        <f>_xlfn.LET(_xlpm.stav,IFERROR(VLOOKUP($C58,#REF!,12,0),""),IF(_xlpm.stav=0,"",_xlpm.stav))</f>
        <v/>
      </c>
      <c r="L58" s="15" t="str">
        <f>_xlfn.LET(_xlpm.dat,IFERROR(VLOOKUP(PomocnáVrácené!C58,#REF!,21,0),""),IF(_xlpm.dat=0,"",_xlpm.dat))</f>
        <v/>
      </c>
      <c r="M58" s="15" t="e">
        <f>_xlfn.LET(_xlpm.dat,VLOOKUP(B58,#REF!,3,0),IF(_xlpm.dat=0,"",_xlpm.dat))</f>
        <v>#REF!</v>
      </c>
      <c r="N58" s="1" t="str">
        <f>_xlfn.LET(_xlpm.stav,IFERROR(VLOOKUP($C58,#REF!,12,0),""),IF(_xlpm.stav=0,"",_xlpm.stav))</f>
        <v/>
      </c>
      <c r="O58" s="16" t="str">
        <f t="shared" si="0"/>
        <v>NE</v>
      </c>
    </row>
    <row r="59" spans="2:15" x14ac:dyDescent="0.2">
      <c r="B59" s="1" t="e">
        <f>#REF!</f>
        <v>#REF!</v>
      </c>
      <c r="C59" s="1" t="e">
        <f>IF(#REF!=0,"",#REF!)</f>
        <v>#REF!</v>
      </c>
      <c r="D59" s="1" t="e">
        <f>IF(#REF!=0,"",#REF!)</f>
        <v>#REF!</v>
      </c>
      <c r="E59" s="1" t="str">
        <f>_xlfn.LET(_xlpm.stav,IFERROR(VLOOKUP($C59,#REF!,12,0),""),IF(_xlpm.stav=0,"",_xlpm.stav))</f>
        <v/>
      </c>
      <c r="F59" s="15" t="str">
        <f>_xlfn.LET(_xlpm.dat,IFERROR(VLOOKUP(PomocnáVrácené!C59,#REF!,21,0),""),IF(_xlpm.dat=0,"",_xlpm.dat))</f>
        <v/>
      </c>
      <c r="G59" s="15" t="e">
        <f>_xlfn.LET(_xlpm.dat,VLOOKUP(B59,#REF!,3,0),IF(_xlpm.dat=0,"",_xlpm.dat))</f>
        <v>#REF!</v>
      </c>
      <c r="H59" s="15" t="str">
        <f>_xlfn.LET(_xlpm.stav,IFERROR(VLOOKUP($C59,#REF!,12,0),""),IF(_xlpm.stav=0,"",_xlpm.stav))</f>
        <v/>
      </c>
      <c r="I59" s="15" t="str">
        <f>_xlfn.LET(_xlpm.dat,IFERROR(VLOOKUP(PomocnáVrácené!C59,#REF!,21,0),""),IF(_xlpm.dat=0,"",_xlpm.dat))</f>
        <v/>
      </c>
      <c r="J59" s="15" t="e">
        <f>_xlfn.LET(_xlpm.dat,VLOOKUP(B59,#REF!,3,0),IF(_xlpm.dat=0,"",_xlpm.dat))</f>
        <v>#REF!</v>
      </c>
      <c r="K59" s="1" t="str">
        <f>_xlfn.LET(_xlpm.stav,IFERROR(VLOOKUP($C59,#REF!,12,0),""),IF(_xlpm.stav=0,"",_xlpm.stav))</f>
        <v/>
      </c>
      <c r="L59" s="15" t="str">
        <f>_xlfn.LET(_xlpm.dat,IFERROR(VLOOKUP(PomocnáVrácené!C59,#REF!,21,0),""),IF(_xlpm.dat=0,"",_xlpm.dat))</f>
        <v/>
      </c>
      <c r="M59" s="15" t="e">
        <f>_xlfn.LET(_xlpm.dat,VLOOKUP(B59,#REF!,3,0),IF(_xlpm.dat=0,"",_xlpm.dat))</f>
        <v>#REF!</v>
      </c>
      <c r="N59" s="1" t="str">
        <f>_xlfn.LET(_xlpm.stav,IFERROR(VLOOKUP($C59,#REF!,12,0),""),IF(_xlpm.stav=0,"",_xlpm.stav))</f>
        <v/>
      </c>
      <c r="O59" s="16" t="str">
        <f t="shared" si="0"/>
        <v>NE</v>
      </c>
    </row>
    <row r="60" spans="2:15" x14ac:dyDescent="0.2">
      <c r="B60" s="1" t="e">
        <f>#REF!</f>
        <v>#REF!</v>
      </c>
      <c r="C60" s="1" t="e">
        <f>IF(#REF!=0,"",#REF!)</f>
        <v>#REF!</v>
      </c>
      <c r="D60" s="1" t="e">
        <f>IF(#REF!=0,"",#REF!)</f>
        <v>#REF!</v>
      </c>
      <c r="E60" s="1" t="str">
        <f>_xlfn.LET(_xlpm.stav,IFERROR(VLOOKUP($C60,#REF!,12,0),""),IF(_xlpm.stav=0,"",_xlpm.stav))</f>
        <v/>
      </c>
      <c r="F60" s="15" t="str">
        <f>_xlfn.LET(_xlpm.dat,IFERROR(VLOOKUP(PomocnáVrácené!C60,#REF!,21,0),""),IF(_xlpm.dat=0,"",_xlpm.dat))</f>
        <v/>
      </c>
      <c r="G60" s="15" t="e">
        <f>_xlfn.LET(_xlpm.dat,VLOOKUP(B60,#REF!,3,0),IF(_xlpm.dat=0,"",_xlpm.dat))</f>
        <v>#REF!</v>
      </c>
      <c r="H60" s="15" t="str">
        <f>_xlfn.LET(_xlpm.stav,IFERROR(VLOOKUP($C60,#REF!,12,0),""),IF(_xlpm.stav=0,"",_xlpm.stav))</f>
        <v/>
      </c>
      <c r="I60" s="15" t="str">
        <f>_xlfn.LET(_xlpm.dat,IFERROR(VLOOKUP(PomocnáVrácené!C60,#REF!,21,0),""),IF(_xlpm.dat=0,"",_xlpm.dat))</f>
        <v/>
      </c>
      <c r="J60" s="15" t="e">
        <f>_xlfn.LET(_xlpm.dat,VLOOKUP(B60,#REF!,3,0),IF(_xlpm.dat=0,"",_xlpm.dat))</f>
        <v>#REF!</v>
      </c>
      <c r="K60" s="1" t="str">
        <f>_xlfn.LET(_xlpm.stav,IFERROR(VLOOKUP($C60,#REF!,12,0),""),IF(_xlpm.stav=0,"",_xlpm.stav))</f>
        <v/>
      </c>
      <c r="L60" s="15" t="str">
        <f>_xlfn.LET(_xlpm.dat,IFERROR(VLOOKUP(PomocnáVrácené!C60,#REF!,21,0),""),IF(_xlpm.dat=0,"",_xlpm.dat))</f>
        <v/>
      </c>
      <c r="M60" s="15" t="e">
        <f>_xlfn.LET(_xlpm.dat,VLOOKUP(B60,#REF!,3,0),IF(_xlpm.dat=0,"",_xlpm.dat))</f>
        <v>#REF!</v>
      </c>
      <c r="N60" s="1" t="str">
        <f>_xlfn.LET(_xlpm.stav,IFERROR(VLOOKUP($C60,#REF!,12,0),""),IF(_xlpm.stav=0,"",_xlpm.stav))</f>
        <v/>
      </c>
      <c r="O60" s="16" t="str">
        <f t="shared" si="0"/>
        <v>NE</v>
      </c>
    </row>
    <row r="61" spans="2:15" x14ac:dyDescent="0.2">
      <c r="B61" s="1" t="e">
        <f>#REF!</f>
        <v>#REF!</v>
      </c>
      <c r="C61" s="1" t="e">
        <f>IF(#REF!=0,"",#REF!)</f>
        <v>#REF!</v>
      </c>
      <c r="D61" s="1" t="e">
        <f>IF(#REF!=0,"",#REF!)</f>
        <v>#REF!</v>
      </c>
      <c r="E61" s="1" t="str">
        <f>_xlfn.LET(_xlpm.stav,IFERROR(VLOOKUP($C61,#REF!,12,0),""),IF(_xlpm.stav=0,"",_xlpm.stav))</f>
        <v/>
      </c>
      <c r="F61" s="15" t="str">
        <f>_xlfn.LET(_xlpm.dat,IFERROR(VLOOKUP(PomocnáVrácené!C61,#REF!,21,0),""),IF(_xlpm.dat=0,"",_xlpm.dat))</f>
        <v/>
      </c>
      <c r="G61" s="15" t="e">
        <f>_xlfn.LET(_xlpm.dat,VLOOKUP(B61,#REF!,3,0),IF(_xlpm.dat=0,"",_xlpm.dat))</f>
        <v>#REF!</v>
      </c>
      <c r="H61" s="15" t="str">
        <f>_xlfn.LET(_xlpm.stav,IFERROR(VLOOKUP($C61,#REF!,12,0),""),IF(_xlpm.stav=0,"",_xlpm.stav))</f>
        <v/>
      </c>
      <c r="I61" s="15" t="str">
        <f>_xlfn.LET(_xlpm.dat,IFERROR(VLOOKUP(PomocnáVrácené!C61,#REF!,21,0),""),IF(_xlpm.dat=0,"",_xlpm.dat))</f>
        <v/>
      </c>
      <c r="J61" s="15" t="e">
        <f>_xlfn.LET(_xlpm.dat,VLOOKUP(B61,#REF!,3,0),IF(_xlpm.dat=0,"",_xlpm.dat))</f>
        <v>#REF!</v>
      </c>
      <c r="K61" s="1" t="str">
        <f>_xlfn.LET(_xlpm.stav,IFERROR(VLOOKUP($C61,#REF!,12,0),""),IF(_xlpm.stav=0,"",_xlpm.stav))</f>
        <v/>
      </c>
      <c r="L61" s="15" t="str">
        <f>_xlfn.LET(_xlpm.dat,IFERROR(VLOOKUP(PomocnáVrácené!C61,#REF!,21,0),""),IF(_xlpm.dat=0,"",_xlpm.dat))</f>
        <v/>
      </c>
      <c r="M61" s="15" t="e">
        <f>_xlfn.LET(_xlpm.dat,VLOOKUP(B61,#REF!,3,0),IF(_xlpm.dat=0,"",_xlpm.dat))</f>
        <v>#REF!</v>
      </c>
      <c r="N61" s="1" t="str">
        <f>_xlfn.LET(_xlpm.stav,IFERROR(VLOOKUP($C61,#REF!,12,0),""),IF(_xlpm.stav=0,"",_xlpm.stav))</f>
        <v/>
      </c>
      <c r="O61" s="16" t="str">
        <f t="shared" si="0"/>
        <v>NE</v>
      </c>
    </row>
    <row r="62" spans="2:15" x14ac:dyDescent="0.2">
      <c r="B62" s="1" t="e">
        <f>#REF!</f>
        <v>#REF!</v>
      </c>
      <c r="C62" s="1" t="e">
        <f>IF(#REF!=0,"",#REF!)</f>
        <v>#REF!</v>
      </c>
      <c r="D62" s="1" t="e">
        <f>IF(#REF!=0,"",#REF!)</f>
        <v>#REF!</v>
      </c>
      <c r="E62" s="1" t="str">
        <f>_xlfn.LET(_xlpm.stav,IFERROR(VLOOKUP($C62,#REF!,12,0),""),IF(_xlpm.stav=0,"",_xlpm.stav))</f>
        <v/>
      </c>
      <c r="F62" s="15" t="str">
        <f>_xlfn.LET(_xlpm.dat,IFERROR(VLOOKUP(PomocnáVrácené!C62,#REF!,21,0),""),IF(_xlpm.dat=0,"",_xlpm.dat))</f>
        <v/>
      </c>
      <c r="G62" s="15" t="e">
        <f>_xlfn.LET(_xlpm.dat,VLOOKUP(B62,#REF!,3,0),IF(_xlpm.dat=0,"",_xlpm.dat))</f>
        <v>#REF!</v>
      </c>
      <c r="H62" s="15" t="str">
        <f>_xlfn.LET(_xlpm.stav,IFERROR(VLOOKUP($C62,#REF!,12,0),""),IF(_xlpm.stav=0,"",_xlpm.stav))</f>
        <v/>
      </c>
      <c r="I62" s="15" t="str">
        <f>_xlfn.LET(_xlpm.dat,IFERROR(VLOOKUP(PomocnáVrácené!C62,#REF!,21,0),""),IF(_xlpm.dat=0,"",_xlpm.dat))</f>
        <v/>
      </c>
      <c r="J62" s="15" t="e">
        <f>_xlfn.LET(_xlpm.dat,VLOOKUP(B62,#REF!,3,0),IF(_xlpm.dat=0,"",_xlpm.dat))</f>
        <v>#REF!</v>
      </c>
      <c r="K62" s="1" t="str">
        <f>_xlfn.LET(_xlpm.stav,IFERROR(VLOOKUP($C62,#REF!,12,0),""),IF(_xlpm.stav=0,"",_xlpm.stav))</f>
        <v/>
      </c>
      <c r="L62" s="15" t="str">
        <f>_xlfn.LET(_xlpm.dat,IFERROR(VLOOKUP(PomocnáVrácené!C62,#REF!,21,0),""),IF(_xlpm.dat=0,"",_xlpm.dat))</f>
        <v/>
      </c>
      <c r="M62" s="15" t="e">
        <f>_xlfn.LET(_xlpm.dat,VLOOKUP(B62,#REF!,3,0),IF(_xlpm.dat=0,"",_xlpm.dat))</f>
        <v>#REF!</v>
      </c>
      <c r="N62" s="1" t="str">
        <f>_xlfn.LET(_xlpm.stav,IFERROR(VLOOKUP($C62,#REF!,12,0),""),IF(_xlpm.stav=0,"",_xlpm.stav))</f>
        <v/>
      </c>
      <c r="O62" s="16" t="str">
        <f t="shared" si="0"/>
        <v>NE</v>
      </c>
    </row>
    <row r="63" spans="2:15" x14ac:dyDescent="0.2">
      <c r="B63" s="1" t="e">
        <f>#REF!</f>
        <v>#REF!</v>
      </c>
      <c r="C63" s="1" t="e">
        <f>IF(#REF!=0,"",#REF!)</f>
        <v>#REF!</v>
      </c>
      <c r="D63" s="1" t="e">
        <f>IF(#REF!=0,"",#REF!)</f>
        <v>#REF!</v>
      </c>
      <c r="E63" s="1" t="str">
        <f>_xlfn.LET(_xlpm.stav,IFERROR(VLOOKUP($C63,#REF!,12,0),""),IF(_xlpm.stav=0,"",_xlpm.stav))</f>
        <v/>
      </c>
      <c r="F63" s="15" t="str">
        <f>_xlfn.LET(_xlpm.dat,IFERROR(VLOOKUP(PomocnáVrácené!C63,#REF!,21,0),""),IF(_xlpm.dat=0,"",_xlpm.dat))</f>
        <v/>
      </c>
      <c r="G63" s="15" t="e">
        <f>_xlfn.LET(_xlpm.dat,VLOOKUP(B63,#REF!,3,0),IF(_xlpm.dat=0,"",_xlpm.dat))</f>
        <v>#REF!</v>
      </c>
      <c r="H63" s="15" t="str">
        <f>_xlfn.LET(_xlpm.stav,IFERROR(VLOOKUP($C63,#REF!,12,0),""),IF(_xlpm.stav=0,"",_xlpm.stav))</f>
        <v/>
      </c>
      <c r="I63" s="15" t="str">
        <f>_xlfn.LET(_xlpm.dat,IFERROR(VLOOKUP(PomocnáVrácené!C63,#REF!,21,0),""),IF(_xlpm.dat=0,"",_xlpm.dat))</f>
        <v/>
      </c>
      <c r="J63" s="15" t="e">
        <f>_xlfn.LET(_xlpm.dat,VLOOKUP(B63,#REF!,3,0),IF(_xlpm.dat=0,"",_xlpm.dat))</f>
        <v>#REF!</v>
      </c>
      <c r="K63" s="1" t="str">
        <f>_xlfn.LET(_xlpm.stav,IFERROR(VLOOKUP($C63,#REF!,12,0),""),IF(_xlpm.stav=0,"",_xlpm.stav))</f>
        <v/>
      </c>
      <c r="L63" s="15" t="str">
        <f>_xlfn.LET(_xlpm.dat,IFERROR(VLOOKUP(PomocnáVrácené!C63,#REF!,21,0),""),IF(_xlpm.dat=0,"",_xlpm.dat))</f>
        <v/>
      </c>
      <c r="M63" s="15" t="e">
        <f>_xlfn.LET(_xlpm.dat,VLOOKUP(B63,#REF!,3,0),IF(_xlpm.dat=0,"",_xlpm.dat))</f>
        <v>#REF!</v>
      </c>
      <c r="N63" s="1" t="str">
        <f>_xlfn.LET(_xlpm.stav,IFERROR(VLOOKUP($C63,#REF!,12,0),""),IF(_xlpm.stav=0,"",_xlpm.stav))</f>
        <v/>
      </c>
      <c r="O63" s="16" t="str">
        <f t="shared" si="0"/>
        <v>NE</v>
      </c>
    </row>
    <row r="64" spans="2:15" x14ac:dyDescent="0.2">
      <c r="B64" s="1" t="e">
        <f>#REF!</f>
        <v>#REF!</v>
      </c>
      <c r="C64" s="1" t="e">
        <f>IF(#REF!=0,"",#REF!)</f>
        <v>#REF!</v>
      </c>
      <c r="D64" s="1" t="e">
        <f>IF(#REF!=0,"",#REF!)</f>
        <v>#REF!</v>
      </c>
      <c r="E64" s="1" t="str">
        <f>_xlfn.LET(_xlpm.stav,IFERROR(VLOOKUP($C64,#REF!,12,0),""),IF(_xlpm.stav=0,"",_xlpm.stav))</f>
        <v/>
      </c>
      <c r="F64" s="15" t="str">
        <f>_xlfn.LET(_xlpm.dat,IFERROR(VLOOKUP(PomocnáVrácené!C64,#REF!,21,0),""),IF(_xlpm.dat=0,"",_xlpm.dat))</f>
        <v/>
      </c>
      <c r="G64" s="15" t="e">
        <f>_xlfn.LET(_xlpm.dat,VLOOKUP(B64,#REF!,3,0),IF(_xlpm.dat=0,"",_xlpm.dat))</f>
        <v>#REF!</v>
      </c>
      <c r="H64" s="15" t="str">
        <f>_xlfn.LET(_xlpm.stav,IFERROR(VLOOKUP($C64,#REF!,12,0),""),IF(_xlpm.stav=0,"",_xlpm.stav))</f>
        <v/>
      </c>
      <c r="I64" s="15" t="str">
        <f>_xlfn.LET(_xlpm.dat,IFERROR(VLOOKUP(PomocnáVrácené!C64,#REF!,21,0),""),IF(_xlpm.dat=0,"",_xlpm.dat))</f>
        <v/>
      </c>
      <c r="J64" s="15" t="e">
        <f>_xlfn.LET(_xlpm.dat,VLOOKUP(B64,#REF!,3,0),IF(_xlpm.dat=0,"",_xlpm.dat))</f>
        <v>#REF!</v>
      </c>
      <c r="K64" s="1" t="str">
        <f>_xlfn.LET(_xlpm.stav,IFERROR(VLOOKUP($C64,#REF!,12,0),""),IF(_xlpm.stav=0,"",_xlpm.stav))</f>
        <v/>
      </c>
      <c r="L64" s="15" t="str">
        <f>_xlfn.LET(_xlpm.dat,IFERROR(VLOOKUP(PomocnáVrácené!C64,#REF!,21,0),""),IF(_xlpm.dat=0,"",_xlpm.dat))</f>
        <v/>
      </c>
      <c r="M64" s="15" t="e">
        <f>_xlfn.LET(_xlpm.dat,VLOOKUP(B64,#REF!,3,0),IF(_xlpm.dat=0,"",_xlpm.dat))</f>
        <v>#REF!</v>
      </c>
      <c r="N64" s="1" t="str">
        <f>_xlfn.LET(_xlpm.stav,IFERROR(VLOOKUP($C64,#REF!,12,0),""),IF(_xlpm.stav=0,"",_xlpm.stav))</f>
        <v/>
      </c>
      <c r="O64" s="16" t="str">
        <f t="shared" si="0"/>
        <v>NE</v>
      </c>
    </row>
    <row r="65" spans="2:15" x14ac:dyDescent="0.2">
      <c r="B65" s="1" t="e">
        <f>#REF!</f>
        <v>#REF!</v>
      </c>
      <c r="C65" s="1" t="e">
        <f>IF(#REF!=0,"",#REF!)</f>
        <v>#REF!</v>
      </c>
      <c r="D65" s="1" t="e">
        <f>IF(#REF!=0,"",#REF!)</f>
        <v>#REF!</v>
      </c>
      <c r="E65" s="1" t="str">
        <f>_xlfn.LET(_xlpm.stav,IFERROR(VLOOKUP($C65,#REF!,12,0),""),IF(_xlpm.stav=0,"",_xlpm.stav))</f>
        <v/>
      </c>
      <c r="F65" s="15" t="str">
        <f>_xlfn.LET(_xlpm.dat,IFERROR(VLOOKUP(PomocnáVrácené!C65,#REF!,21,0),""),IF(_xlpm.dat=0,"",_xlpm.dat))</f>
        <v/>
      </c>
      <c r="G65" s="15" t="e">
        <f>_xlfn.LET(_xlpm.dat,VLOOKUP(B65,#REF!,3,0),IF(_xlpm.dat=0,"",_xlpm.dat))</f>
        <v>#REF!</v>
      </c>
      <c r="H65" s="15" t="str">
        <f>_xlfn.LET(_xlpm.stav,IFERROR(VLOOKUP($C65,#REF!,12,0),""),IF(_xlpm.stav=0,"",_xlpm.stav))</f>
        <v/>
      </c>
      <c r="I65" s="15" t="str">
        <f>_xlfn.LET(_xlpm.dat,IFERROR(VLOOKUP(PomocnáVrácené!C65,#REF!,21,0),""),IF(_xlpm.dat=0,"",_xlpm.dat))</f>
        <v/>
      </c>
      <c r="J65" s="15" t="e">
        <f>_xlfn.LET(_xlpm.dat,VLOOKUP(B65,#REF!,3,0),IF(_xlpm.dat=0,"",_xlpm.dat))</f>
        <v>#REF!</v>
      </c>
      <c r="K65" s="1" t="str">
        <f>_xlfn.LET(_xlpm.stav,IFERROR(VLOOKUP($C65,#REF!,12,0),""),IF(_xlpm.stav=0,"",_xlpm.stav))</f>
        <v/>
      </c>
      <c r="L65" s="15" t="str">
        <f>_xlfn.LET(_xlpm.dat,IFERROR(VLOOKUP(PomocnáVrácené!C65,#REF!,21,0),""),IF(_xlpm.dat=0,"",_xlpm.dat))</f>
        <v/>
      </c>
      <c r="M65" s="15" t="e">
        <f>_xlfn.LET(_xlpm.dat,VLOOKUP(B65,#REF!,3,0),IF(_xlpm.dat=0,"",_xlpm.dat))</f>
        <v>#REF!</v>
      </c>
      <c r="N65" s="1" t="str">
        <f>_xlfn.LET(_xlpm.stav,IFERROR(VLOOKUP($C65,#REF!,12,0),""),IF(_xlpm.stav=0,"",_xlpm.stav))</f>
        <v/>
      </c>
      <c r="O65" s="16" t="str">
        <f t="shared" si="0"/>
        <v>NE</v>
      </c>
    </row>
    <row r="66" spans="2:15" x14ac:dyDescent="0.2">
      <c r="B66" s="1" t="e">
        <f>#REF!</f>
        <v>#REF!</v>
      </c>
      <c r="C66" s="1" t="e">
        <f>IF(#REF!=0,"",#REF!)</f>
        <v>#REF!</v>
      </c>
      <c r="D66" s="1" t="e">
        <f>IF(#REF!=0,"",#REF!)</f>
        <v>#REF!</v>
      </c>
      <c r="E66" s="1" t="str">
        <f>_xlfn.LET(_xlpm.stav,IFERROR(VLOOKUP($C66,#REF!,12,0),""),IF(_xlpm.stav=0,"",_xlpm.stav))</f>
        <v/>
      </c>
      <c r="F66" s="15" t="str">
        <f>_xlfn.LET(_xlpm.dat,IFERROR(VLOOKUP(PomocnáVrácené!C66,#REF!,21,0),""),IF(_xlpm.dat=0,"",_xlpm.dat))</f>
        <v/>
      </c>
      <c r="G66" s="15" t="e">
        <f>_xlfn.LET(_xlpm.dat,VLOOKUP(B66,#REF!,3,0),IF(_xlpm.dat=0,"",_xlpm.dat))</f>
        <v>#REF!</v>
      </c>
      <c r="H66" s="15" t="str">
        <f>_xlfn.LET(_xlpm.stav,IFERROR(VLOOKUP($C66,#REF!,12,0),""),IF(_xlpm.stav=0,"",_xlpm.stav))</f>
        <v/>
      </c>
      <c r="I66" s="15" t="str">
        <f>_xlfn.LET(_xlpm.dat,IFERROR(VLOOKUP(PomocnáVrácené!C66,#REF!,21,0),""),IF(_xlpm.dat=0,"",_xlpm.dat))</f>
        <v/>
      </c>
      <c r="J66" s="15" t="e">
        <f>_xlfn.LET(_xlpm.dat,VLOOKUP(B66,#REF!,3,0),IF(_xlpm.dat=0,"",_xlpm.dat))</f>
        <v>#REF!</v>
      </c>
      <c r="K66" s="1" t="str">
        <f>_xlfn.LET(_xlpm.stav,IFERROR(VLOOKUP($C66,#REF!,12,0),""),IF(_xlpm.stav=0,"",_xlpm.stav))</f>
        <v/>
      </c>
      <c r="L66" s="15" t="str">
        <f>_xlfn.LET(_xlpm.dat,IFERROR(VLOOKUP(PomocnáVrácené!C66,#REF!,21,0),""),IF(_xlpm.dat=0,"",_xlpm.dat))</f>
        <v/>
      </c>
      <c r="M66" s="15" t="e">
        <f>_xlfn.LET(_xlpm.dat,VLOOKUP(B66,#REF!,3,0),IF(_xlpm.dat=0,"",_xlpm.dat))</f>
        <v>#REF!</v>
      </c>
      <c r="N66" s="1" t="str">
        <f>_xlfn.LET(_xlpm.stav,IFERROR(VLOOKUP($C66,#REF!,12,0),""),IF(_xlpm.stav=0,"",_xlpm.stav))</f>
        <v/>
      </c>
      <c r="O66" s="16" t="str">
        <f t="shared" si="0"/>
        <v>NE</v>
      </c>
    </row>
    <row r="67" spans="2:15" x14ac:dyDescent="0.2">
      <c r="B67" s="1" t="e">
        <f>#REF!</f>
        <v>#REF!</v>
      </c>
      <c r="C67" s="1" t="e">
        <f>IF(#REF!=0,"",#REF!)</f>
        <v>#REF!</v>
      </c>
      <c r="D67" s="1" t="e">
        <f>IF(#REF!=0,"",#REF!)</f>
        <v>#REF!</v>
      </c>
      <c r="E67" s="1" t="str">
        <f>_xlfn.LET(_xlpm.stav,IFERROR(VLOOKUP($C67,#REF!,12,0),""),IF(_xlpm.stav=0,"",_xlpm.stav))</f>
        <v/>
      </c>
      <c r="F67" s="15" t="str">
        <f>_xlfn.LET(_xlpm.dat,IFERROR(VLOOKUP(PomocnáVrácené!C67,#REF!,21,0),""),IF(_xlpm.dat=0,"",_xlpm.dat))</f>
        <v/>
      </c>
      <c r="G67" s="15" t="e">
        <f>_xlfn.LET(_xlpm.dat,VLOOKUP(B67,#REF!,3,0),IF(_xlpm.dat=0,"",_xlpm.dat))</f>
        <v>#REF!</v>
      </c>
      <c r="H67" s="15" t="str">
        <f>_xlfn.LET(_xlpm.stav,IFERROR(VLOOKUP($C67,#REF!,12,0),""),IF(_xlpm.stav=0,"",_xlpm.stav))</f>
        <v/>
      </c>
      <c r="I67" s="15" t="str">
        <f>_xlfn.LET(_xlpm.dat,IFERROR(VLOOKUP(PomocnáVrácené!C67,#REF!,21,0),""),IF(_xlpm.dat=0,"",_xlpm.dat))</f>
        <v/>
      </c>
      <c r="J67" s="15" t="e">
        <f>_xlfn.LET(_xlpm.dat,VLOOKUP(B67,#REF!,3,0),IF(_xlpm.dat=0,"",_xlpm.dat))</f>
        <v>#REF!</v>
      </c>
      <c r="K67" s="1" t="str">
        <f>_xlfn.LET(_xlpm.stav,IFERROR(VLOOKUP($C67,#REF!,12,0),""),IF(_xlpm.stav=0,"",_xlpm.stav))</f>
        <v/>
      </c>
      <c r="L67" s="15" t="str">
        <f>_xlfn.LET(_xlpm.dat,IFERROR(VLOOKUP(PomocnáVrácené!C67,#REF!,21,0),""),IF(_xlpm.dat=0,"",_xlpm.dat))</f>
        <v/>
      </c>
      <c r="M67" s="15" t="e">
        <f>_xlfn.LET(_xlpm.dat,VLOOKUP(B67,#REF!,3,0),IF(_xlpm.dat=0,"",_xlpm.dat))</f>
        <v>#REF!</v>
      </c>
      <c r="N67" s="1" t="str">
        <f>_xlfn.LET(_xlpm.stav,IFERROR(VLOOKUP($C67,#REF!,12,0),""),IF(_xlpm.stav=0,"",_xlpm.stav))</f>
        <v/>
      </c>
      <c r="O67" s="16" t="str">
        <f t="shared" si="0"/>
        <v>NE</v>
      </c>
    </row>
    <row r="68" spans="2:15" x14ac:dyDescent="0.2">
      <c r="B68" s="1" t="e">
        <f>#REF!</f>
        <v>#REF!</v>
      </c>
      <c r="C68" s="1" t="e">
        <f>IF(#REF!=0,"",#REF!)</f>
        <v>#REF!</v>
      </c>
      <c r="D68" s="1" t="e">
        <f>IF(#REF!=0,"",#REF!)</f>
        <v>#REF!</v>
      </c>
      <c r="E68" s="1" t="str">
        <f>_xlfn.LET(_xlpm.stav,IFERROR(VLOOKUP($C68,#REF!,12,0),""),IF(_xlpm.stav=0,"",_xlpm.stav))</f>
        <v/>
      </c>
      <c r="F68" s="15" t="str">
        <f>_xlfn.LET(_xlpm.dat,IFERROR(VLOOKUP(PomocnáVrácené!C68,#REF!,21,0),""),IF(_xlpm.dat=0,"",_xlpm.dat))</f>
        <v/>
      </c>
      <c r="G68" s="15" t="e">
        <f>_xlfn.LET(_xlpm.dat,VLOOKUP(B68,#REF!,3,0),IF(_xlpm.dat=0,"",_xlpm.dat))</f>
        <v>#REF!</v>
      </c>
      <c r="H68" s="15" t="str">
        <f>_xlfn.LET(_xlpm.stav,IFERROR(VLOOKUP($C68,#REF!,12,0),""),IF(_xlpm.stav=0,"",_xlpm.stav))</f>
        <v/>
      </c>
      <c r="I68" s="15" t="str">
        <f>_xlfn.LET(_xlpm.dat,IFERROR(VLOOKUP(PomocnáVrácené!C68,#REF!,21,0),""),IF(_xlpm.dat=0,"",_xlpm.dat))</f>
        <v/>
      </c>
      <c r="J68" s="15" t="e">
        <f>_xlfn.LET(_xlpm.dat,VLOOKUP(B68,#REF!,3,0),IF(_xlpm.dat=0,"",_xlpm.dat))</f>
        <v>#REF!</v>
      </c>
      <c r="K68" s="1" t="str">
        <f>_xlfn.LET(_xlpm.stav,IFERROR(VLOOKUP($C68,#REF!,12,0),""),IF(_xlpm.stav=0,"",_xlpm.stav))</f>
        <v/>
      </c>
      <c r="L68" s="15" t="str">
        <f>_xlfn.LET(_xlpm.dat,IFERROR(VLOOKUP(PomocnáVrácené!C68,#REF!,21,0),""),IF(_xlpm.dat=0,"",_xlpm.dat))</f>
        <v/>
      </c>
      <c r="M68" s="15" t="e">
        <f>_xlfn.LET(_xlpm.dat,VLOOKUP(B68,#REF!,3,0),IF(_xlpm.dat=0,"",_xlpm.dat))</f>
        <v>#REF!</v>
      </c>
      <c r="N68" s="1" t="str">
        <f>_xlfn.LET(_xlpm.stav,IFERROR(VLOOKUP($C68,#REF!,12,0),""),IF(_xlpm.stav=0,"",_xlpm.stav))</f>
        <v/>
      </c>
      <c r="O68" s="16" t="str">
        <f t="shared" si="0"/>
        <v>NE</v>
      </c>
    </row>
    <row r="69" spans="2:15" x14ac:dyDescent="0.2">
      <c r="B69" s="1" t="e">
        <f>#REF!</f>
        <v>#REF!</v>
      </c>
      <c r="C69" s="1" t="e">
        <f>IF(#REF!=0,"",#REF!)</f>
        <v>#REF!</v>
      </c>
      <c r="D69" s="1" t="e">
        <f>IF(#REF!=0,"",#REF!)</f>
        <v>#REF!</v>
      </c>
      <c r="E69" s="1" t="str">
        <f>_xlfn.LET(_xlpm.stav,IFERROR(VLOOKUP($C69,#REF!,12,0),""),IF(_xlpm.stav=0,"",_xlpm.stav))</f>
        <v/>
      </c>
      <c r="F69" s="15" t="str">
        <f>_xlfn.LET(_xlpm.dat,IFERROR(VLOOKUP(PomocnáVrácené!C69,#REF!,21,0),""),IF(_xlpm.dat=0,"",_xlpm.dat))</f>
        <v/>
      </c>
      <c r="G69" s="15" t="e">
        <f>_xlfn.LET(_xlpm.dat,VLOOKUP(B69,#REF!,3,0),IF(_xlpm.dat=0,"",_xlpm.dat))</f>
        <v>#REF!</v>
      </c>
      <c r="H69" s="15" t="str">
        <f>_xlfn.LET(_xlpm.stav,IFERROR(VLOOKUP($C69,#REF!,12,0),""),IF(_xlpm.stav=0,"",_xlpm.stav))</f>
        <v/>
      </c>
      <c r="I69" s="15" t="str">
        <f>_xlfn.LET(_xlpm.dat,IFERROR(VLOOKUP(PomocnáVrácené!C69,#REF!,21,0),""),IF(_xlpm.dat=0,"",_xlpm.dat))</f>
        <v/>
      </c>
      <c r="J69" s="15" t="e">
        <f>_xlfn.LET(_xlpm.dat,VLOOKUP(B69,#REF!,3,0),IF(_xlpm.dat=0,"",_xlpm.dat))</f>
        <v>#REF!</v>
      </c>
      <c r="K69" s="1" t="str">
        <f>_xlfn.LET(_xlpm.stav,IFERROR(VLOOKUP($C69,#REF!,12,0),""),IF(_xlpm.stav=0,"",_xlpm.stav))</f>
        <v/>
      </c>
      <c r="L69" s="15" t="str">
        <f>_xlfn.LET(_xlpm.dat,IFERROR(VLOOKUP(PomocnáVrácené!C69,#REF!,21,0),""),IF(_xlpm.dat=0,"",_xlpm.dat))</f>
        <v/>
      </c>
      <c r="M69" s="15" t="e">
        <f>_xlfn.LET(_xlpm.dat,VLOOKUP(B69,#REF!,3,0),IF(_xlpm.dat=0,"",_xlpm.dat))</f>
        <v>#REF!</v>
      </c>
      <c r="N69" s="1" t="str">
        <f>_xlfn.LET(_xlpm.stav,IFERROR(VLOOKUP($C69,#REF!,12,0),""),IF(_xlpm.stav=0,"",_xlpm.stav))</f>
        <v/>
      </c>
      <c r="O69" s="16" t="str">
        <f t="shared" si="0"/>
        <v>NE</v>
      </c>
    </row>
    <row r="70" spans="2:15" x14ac:dyDescent="0.2">
      <c r="B70" s="1" t="e">
        <f>#REF!</f>
        <v>#REF!</v>
      </c>
      <c r="C70" s="1" t="e">
        <f>IF(#REF!=0,"",#REF!)</f>
        <v>#REF!</v>
      </c>
      <c r="D70" s="1" t="e">
        <f>IF(#REF!=0,"",#REF!)</f>
        <v>#REF!</v>
      </c>
      <c r="E70" s="1" t="str">
        <f>_xlfn.LET(_xlpm.stav,IFERROR(VLOOKUP($C70,#REF!,12,0),""),IF(_xlpm.stav=0,"",_xlpm.stav))</f>
        <v/>
      </c>
      <c r="F70" s="15" t="str">
        <f>_xlfn.LET(_xlpm.dat,IFERROR(VLOOKUP(PomocnáVrácené!C70,#REF!,21,0),""),IF(_xlpm.dat=0,"",_xlpm.dat))</f>
        <v/>
      </c>
      <c r="G70" s="15" t="e">
        <f>_xlfn.LET(_xlpm.dat,VLOOKUP(B70,#REF!,3,0),IF(_xlpm.dat=0,"",_xlpm.dat))</f>
        <v>#REF!</v>
      </c>
      <c r="H70" s="15" t="str">
        <f>_xlfn.LET(_xlpm.stav,IFERROR(VLOOKUP($C70,#REF!,12,0),""),IF(_xlpm.stav=0,"",_xlpm.stav))</f>
        <v/>
      </c>
      <c r="I70" s="15" t="str">
        <f>_xlfn.LET(_xlpm.dat,IFERROR(VLOOKUP(PomocnáVrácené!C70,#REF!,21,0),""),IF(_xlpm.dat=0,"",_xlpm.dat))</f>
        <v/>
      </c>
      <c r="J70" s="15" t="e">
        <f>_xlfn.LET(_xlpm.dat,VLOOKUP(B70,#REF!,3,0),IF(_xlpm.dat=0,"",_xlpm.dat))</f>
        <v>#REF!</v>
      </c>
      <c r="K70" s="1" t="str">
        <f>_xlfn.LET(_xlpm.stav,IFERROR(VLOOKUP($C70,#REF!,12,0),""),IF(_xlpm.stav=0,"",_xlpm.stav))</f>
        <v/>
      </c>
      <c r="L70" s="15" t="str">
        <f>_xlfn.LET(_xlpm.dat,IFERROR(VLOOKUP(PomocnáVrácené!C70,#REF!,21,0),""),IF(_xlpm.dat=0,"",_xlpm.dat))</f>
        <v/>
      </c>
      <c r="M70" s="15" t="e">
        <f>_xlfn.LET(_xlpm.dat,VLOOKUP(B70,#REF!,3,0),IF(_xlpm.dat=0,"",_xlpm.dat))</f>
        <v>#REF!</v>
      </c>
      <c r="N70" s="1" t="str">
        <f>_xlfn.LET(_xlpm.stav,IFERROR(VLOOKUP($C70,#REF!,12,0),""),IF(_xlpm.stav=0,"",_xlpm.stav))</f>
        <v/>
      </c>
      <c r="O70" s="16" t="str">
        <f t="shared" si="0"/>
        <v>NE</v>
      </c>
    </row>
    <row r="71" spans="2:15" x14ac:dyDescent="0.2">
      <c r="B71" s="1" t="e">
        <f>#REF!</f>
        <v>#REF!</v>
      </c>
      <c r="C71" s="1" t="e">
        <f>IF(#REF!=0,"",#REF!)</f>
        <v>#REF!</v>
      </c>
      <c r="D71" s="1" t="e">
        <f>IF(#REF!=0,"",#REF!)</f>
        <v>#REF!</v>
      </c>
      <c r="E71" s="1" t="str">
        <f>_xlfn.LET(_xlpm.stav,IFERROR(VLOOKUP($C71,#REF!,12,0),""),IF(_xlpm.stav=0,"",_xlpm.stav))</f>
        <v/>
      </c>
      <c r="F71" s="15" t="str">
        <f>_xlfn.LET(_xlpm.dat,IFERROR(VLOOKUP(PomocnáVrácené!C71,#REF!,21,0),""),IF(_xlpm.dat=0,"",_xlpm.dat))</f>
        <v/>
      </c>
      <c r="G71" s="15" t="e">
        <f>_xlfn.LET(_xlpm.dat,VLOOKUP(B71,#REF!,3,0),IF(_xlpm.dat=0,"",_xlpm.dat))</f>
        <v>#REF!</v>
      </c>
      <c r="H71" s="15" t="str">
        <f>_xlfn.LET(_xlpm.stav,IFERROR(VLOOKUP($C71,#REF!,12,0),""),IF(_xlpm.stav=0,"",_xlpm.stav))</f>
        <v/>
      </c>
      <c r="I71" s="15" t="str">
        <f>_xlfn.LET(_xlpm.dat,IFERROR(VLOOKUP(PomocnáVrácené!C71,#REF!,21,0),""),IF(_xlpm.dat=0,"",_xlpm.dat))</f>
        <v/>
      </c>
      <c r="J71" s="15" t="e">
        <f>_xlfn.LET(_xlpm.dat,VLOOKUP(B71,#REF!,3,0),IF(_xlpm.dat=0,"",_xlpm.dat))</f>
        <v>#REF!</v>
      </c>
      <c r="K71" s="1" t="str">
        <f>_xlfn.LET(_xlpm.stav,IFERROR(VLOOKUP($C71,#REF!,12,0),""),IF(_xlpm.stav=0,"",_xlpm.stav))</f>
        <v/>
      </c>
      <c r="L71" s="15" t="str">
        <f>_xlfn.LET(_xlpm.dat,IFERROR(VLOOKUP(PomocnáVrácené!C71,#REF!,21,0),""),IF(_xlpm.dat=0,"",_xlpm.dat))</f>
        <v/>
      </c>
      <c r="M71" s="15" t="e">
        <f>_xlfn.LET(_xlpm.dat,VLOOKUP(B71,#REF!,3,0),IF(_xlpm.dat=0,"",_xlpm.dat))</f>
        <v>#REF!</v>
      </c>
      <c r="N71" s="1" t="str">
        <f>_xlfn.LET(_xlpm.stav,IFERROR(VLOOKUP($C71,#REF!,12,0),""),IF(_xlpm.stav=0,"",_xlpm.stav))</f>
        <v/>
      </c>
      <c r="O71" s="16" t="str">
        <f t="shared" ref="O71:O134" si="1">IF(OR(N71="Zamítnuto",N71="Schváleno"),"NE",IF(COUNTBLANK(K71:M71)=1,"ANO",IF(COUNTBLANK(H71:J71)=1,"ANO",IF(COUNTBLANK(E71:G71)=1,"ANO","NE"))))</f>
        <v>NE</v>
      </c>
    </row>
    <row r="72" spans="2:15" x14ac:dyDescent="0.2">
      <c r="B72" s="1" t="e">
        <f>#REF!</f>
        <v>#REF!</v>
      </c>
      <c r="C72" s="1" t="e">
        <f>IF(#REF!=0,"",#REF!)</f>
        <v>#REF!</v>
      </c>
      <c r="D72" s="1" t="e">
        <f>IF(#REF!=0,"",#REF!)</f>
        <v>#REF!</v>
      </c>
      <c r="E72" s="1" t="str">
        <f>_xlfn.LET(_xlpm.stav,IFERROR(VLOOKUP($C72,#REF!,12,0),""),IF(_xlpm.stav=0,"",_xlpm.stav))</f>
        <v/>
      </c>
      <c r="F72" s="15" t="str">
        <f>_xlfn.LET(_xlpm.dat,IFERROR(VLOOKUP(PomocnáVrácené!C72,#REF!,21,0),""),IF(_xlpm.dat=0,"",_xlpm.dat))</f>
        <v/>
      </c>
      <c r="G72" s="15" t="e">
        <f>_xlfn.LET(_xlpm.dat,VLOOKUP(B72,#REF!,3,0),IF(_xlpm.dat=0,"",_xlpm.dat))</f>
        <v>#REF!</v>
      </c>
      <c r="H72" s="15" t="str">
        <f>_xlfn.LET(_xlpm.stav,IFERROR(VLOOKUP($C72,#REF!,12,0),""),IF(_xlpm.stav=0,"",_xlpm.stav))</f>
        <v/>
      </c>
      <c r="I72" s="15" t="str">
        <f>_xlfn.LET(_xlpm.dat,IFERROR(VLOOKUP(PomocnáVrácené!C72,#REF!,21,0),""),IF(_xlpm.dat=0,"",_xlpm.dat))</f>
        <v/>
      </c>
      <c r="J72" s="15" t="e">
        <f>_xlfn.LET(_xlpm.dat,VLOOKUP(B72,#REF!,3,0),IF(_xlpm.dat=0,"",_xlpm.dat))</f>
        <v>#REF!</v>
      </c>
      <c r="K72" s="1" t="str">
        <f>_xlfn.LET(_xlpm.stav,IFERROR(VLOOKUP($C72,#REF!,12,0),""),IF(_xlpm.stav=0,"",_xlpm.stav))</f>
        <v/>
      </c>
      <c r="L72" s="15" t="str">
        <f>_xlfn.LET(_xlpm.dat,IFERROR(VLOOKUP(PomocnáVrácené!C72,#REF!,21,0),""),IF(_xlpm.dat=0,"",_xlpm.dat))</f>
        <v/>
      </c>
      <c r="M72" s="15" t="e">
        <f>_xlfn.LET(_xlpm.dat,VLOOKUP(B72,#REF!,3,0),IF(_xlpm.dat=0,"",_xlpm.dat))</f>
        <v>#REF!</v>
      </c>
      <c r="N72" s="1" t="str">
        <f>_xlfn.LET(_xlpm.stav,IFERROR(VLOOKUP($C72,#REF!,12,0),""),IF(_xlpm.stav=0,"",_xlpm.stav))</f>
        <v/>
      </c>
      <c r="O72" s="16" t="str">
        <f t="shared" si="1"/>
        <v>NE</v>
      </c>
    </row>
    <row r="73" spans="2:15" x14ac:dyDescent="0.2">
      <c r="B73" s="1" t="e">
        <f>#REF!</f>
        <v>#REF!</v>
      </c>
      <c r="C73" s="1" t="e">
        <f>IF(#REF!=0,"",#REF!)</f>
        <v>#REF!</v>
      </c>
      <c r="D73" s="1" t="e">
        <f>IF(#REF!=0,"",#REF!)</f>
        <v>#REF!</v>
      </c>
      <c r="E73" s="1" t="str">
        <f>_xlfn.LET(_xlpm.stav,IFERROR(VLOOKUP($C73,#REF!,12,0),""),IF(_xlpm.stav=0,"",_xlpm.stav))</f>
        <v/>
      </c>
      <c r="F73" s="15" t="str">
        <f>_xlfn.LET(_xlpm.dat,IFERROR(VLOOKUP(PomocnáVrácené!C73,#REF!,21,0),""),IF(_xlpm.dat=0,"",_xlpm.dat))</f>
        <v/>
      </c>
      <c r="G73" s="15" t="e">
        <f>_xlfn.LET(_xlpm.dat,VLOOKUP(B73,#REF!,3,0),IF(_xlpm.dat=0,"",_xlpm.dat))</f>
        <v>#REF!</v>
      </c>
      <c r="H73" s="15" t="str">
        <f>_xlfn.LET(_xlpm.stav,IFERROR(VLOOKUP($C73,#REF!,12,0),""),IF(_xlpm.stav=0,"",_xlpm.stav))</f>
        <v/>
      </c>
      <c r="I73" s="15" t="str">
        <f>_xlfn.LET(_xlpm.dat,IFERROR(VLOOKUP(PomocnáVrácené!C73,#REF!,21,0),""),IF(_xlpm.dat=0,"",_xlpm.dat))</f>
        <v/>
      </c>
      <c r="J73" s="15" t="e">
        <f>_xlfn.LET(_xlpm.dat,VLOOKUP(B73,#REF!,3,0),IF(_xlpm.dat=0,"",_xlpm.dat))</f>
        <v>#REF!</v>
      </c>
      <c r="K73" s="1" t="str">
        <f>_xlfn.LET(_xlpm.stav,IFERROR(VLOOKUP($C73,#REF!,12,0),""),IF(_xlpm.stav=0,"",_xlpm.stav))</f>
        <v/>
      </c>
      <c r="L73" s="15" t="str">
        <f>_xlfn.LET(_xlpm.dat,IFERROR(VLOOKUP(PomocnáVrácené!C73,#REF!,21,0),""),IF(_xlpm.dat=0,"",_xlpm.dat))</f>
        <v/>
      </c>
      <c r="M73" s="15" t="e">
        <f>_xlfn.LET(_xlpm.dat,VLOOKUP(B73,#REF!,3,0),IF(_xlpm.dat=0,"",_xlpm.dat))</f>
        <v>#REF!</v>
      </c>
      <c r="N73" s="1" t="str">
        <f>_xlfn.LET(_xlpm.stav,IFERROR(VLOOKUP($C73,#REF!,12,0),""),IF(_xlpm.stav=0,"",_xlpm.stav))</f>
        <v/>
      </c>
      <c r="O73" s="16" t="str">
        <f t="shared" si="1"/>
        <v>NE</v>
      </c>
    </row>
    <row r="74" spans="2:15" x14ac:dyDescent="0.2">
      <c r="B74" s="1" t="e">
        <f>#REF!</f>
        <v>#REF!</v>
      </c>
      <c r="C74" s="1" t="e">
        <f>IF(#REF!=0,"",#REF!)</f>
        <v>#REF!</v>
      </c>
      <c r="D74" s="1" t="e">
        <f>IF(#REF!=0,"",#REF!)</f>
        <v>#REF!</v>
      </c>
      <c r="E74" s="1" t="str">
        <f>_xlfn.LET(_xlpm.stav,IFERROR(VLOOKUP($C74,#REF!,12,0),""),IF(_xlpm.stav=0,"",_xlpm.stav))</f>
        <v/>
      </c>
      <c r="F74" s="15" t="str">
        <f>_xlfn.LET(_xlpm.dat,IFERROR(VLOOKUP(PomocnáVrácené!C74,#REF!,21,0),""),IF(_xlpm.dat=0,"",_xlpm.dat))</f>
        <v/>
      </c>
      <c r="G74" s="15" t="e">
        <f>_xlfn.LET(_xlpm.dat,VLOOKUP(B74,#REF!,3,0),IF(_xlpm.dat=0,"",_xlpm.dat))</f>
        <v>#REF!</v>
      </c>
      <c r="H74" s="15" t="str">
        <f>_xlfn.LET(_xlpm.stav,IFERROR(VLOOKUP($C74,#REF!,12,0),""),IF(_xlpm.stav=0,"",_xlpm.stav))</f>
        <v/>
      </c>
      <c r="I74" s="15" t="str">
        <f>_xlfn.LET(_xlpm.dat,IFERROR(VLOOKUP(PomocnáVrácené!C74,#REF!,21,0),""),IF(_xlpm.dat=0,"",_xlpm.dat))</f>
        <v/>
      </c>
      <c r="J74" s="15" t="e">
        <f>_xlfn.LET(_xlpm.dat,VLOOKUP(B74,#REF!,3,0),IF(_xlpm.dat=0,"",_xlpm.dat))</f>
        <v>#REF!</v>
      </c>
      <c r="K74" s="1" t="str">
        <f>_xlfn.LET(_xlpm.stav,IFERROR(VLOOKUP($C74,#REF!,12,0),""),IF(_xlpm.stav=0,"",_xlpm.stav))</f>
        <v/>
      </c>
      <c r="L74" s="15" t="str">
        <f>_xlfn.LET(_xlpm.dat,IFERROR(VLOOKUP(PomocnáVrácené!C74,#REF!,21,0),""),IF(_xlpm.dat=0,"",_xlpm.dat))</f>
        <v/>
      </c>
      <c r="M74" s="15" t="e">
        <f>_xlfn.LET(_xlpm.dat,VLOOKUP(B74,#REF!,3,0),IF(_xlpm.dat=0,"",_xlpm.dat))</f>
        <v>#REF!</v>
      </c>
      <c r="N74" s="1" t="str">
        <f>_xlfn.LET(_xlpm.stav,IFERROR(VLOOKUP($C74,#REF!,12,0),""),IF(_xlpm.stav=0,"",_xlpm.stav))</f>
        <v/>
      </c>
      <c r="O74" s="16" t="str">
        <f t="shared" si="1"/>
        <v>NE</v>
      </c>
    </row>
    <row r="75" spans="2:15" x14ac:dyDescent="0.2">
      <c r="B75" s="1" t="e">
        <f>#REF!</f>
        <v>#REF!</v>
      </c>
      <c r="C75" s="1" t="e">
        <f>IF(#REF!=0,"",#REF!)</f>
        <v>#REF!</v>
      </c>
      <c r="D75" s="1" t="e">
        <f>IF(#REF!=0,"",#REF!)</f>
        <v>#REF!</v>
      </c>
      <c r="E75" s="1" t="str">
        <f>_xlfn.LET(_xlpm.stav,IFERROR(VLOOKUP($C75,#REF!,12,0),""),IF(_xlpm.stav=0,"",_xlpm.stav))</f>
        <v/>
      </c>
      <c r="F75" s="15" t="str">
        <f>_xlfn.LET(_xlpm.dat,IFERROR(VLOOKUP(PomocnáVrácené!C75,#REF!,21,0),""),IF(_xlpm.dat=0,"",_xlpm.dat))</f>
        <v/>
      </c>
      <c r="G75" s="15" t="e">
        <f>_xlfn.LET(_xlpm.dat,VLOOKUP(B75,#REF!,3,0),IF(_xlpm.dat=0,"",_xlpm.dat))</f>
        <v>#REF!</v>
      </c>
      <c r="H75" s="15" t="str">
        <f>_xlfn.LET(_xlpm.stav,IFERROR(VLOOKUP($C75,#REF!,12,0),""),IF(_xlpm.stav=0,"",_xlpm.stav))</f>
        <v/>
      </c>
      <c r="I75" s="15" t="str">
        <f>_xlfn.LET(_xlpm.dat,IFERROR(VLOOKUP(PomocnáVrácené!C75,#REF!,21,0),""),IF(_xlpm.dat=0,"",_xlpm.dat))</f>
        <v/>
      </c>
      <c r="J75" s="15" t="e">
        <f>_xlfn.LET(_xlpm.dat,VLOOKUP(B75,#REF!,3,0),IF(_xlpm.dat=0,"",_xlpm.dat))</f>
        <v>#REF!</v>
      </c>
      <c r="K75" s="1" t="str">
        <f>_xlfn.LET(_xlpm.stav,IFERROR(VLOOKUP($C75,#REF!,12,0),""),IF(_xlpm.stav=0,"",_xlpm.stav))</f>
        <v/>
      </c>
      <c r="L75" s="15" t="str">
        <f>_xlfn.LET(_xlpm.dat,IFERROR(VLOOKUP(PomocnáVrácené!C75,#REF!,21,0),""),IF(_xlpm.dat=0,"",_xlpm.dat))</f>
        <v/>
      </c>
      <c r="M75" s="15" t="e">
        <f>_xlfn.LET(_xlpm.dat,VLOOKUP(B75,#REF!,3,0),IF(_xlpm.dat=0,"",_xlpm.dat))</f>
        <v>#REF!</v>
      </c>
      <c r="N75" s="1" t="str">
        <f>_xlfn.LET(_xlpm.stav,IFERROR(VLOOKUP($C75,#REF!,12,0),""),IF(_xlpm.stav=0,"",_xlpm.stav))</f>
        <v/>
      </c>
      <c r="O75" s="16" t="str">
        <f t="shared" si="1"/>
        <v>NE</v>
      </c>
    </row>
    <row r="76" spans="2:15" x14ac:dyDescent="0.2">
      <c r="B76" s="1" t="e">
        <f>#REF!</f>
        <v>#REF!</v>
      </c>
      <c r="C76" s="1" t="e">
        <f>IF(#REF!=0,"",#REF!)</f>
        <v>#REF!</v>
      </c>
      <c r="D76" s="1" t="e">
        <f>IF(#REF!=0,"",#REF!)</f>
        <v>#REF!</v>
      </c>
      <c r="E76" s="1" t="str">
        <f>_xlfn.LET(_xlpm.stav,IFERROR(VLOOKUP($C76,#REF!,12,0),""),IF(_xlpm.stav=0,"",_xlpm.stav))</f>
        <v/>
      </c>
      <c r="F76" s="15" t="str">
        <f>_xlfn.LET(_xlpm.dat,IFERROR(VLOOKUP(PomocnáVrácené!C76,#REF!,21,0),""),IF(_xlpm.dat=0,"",_xlpm.dat))</f>
        <v/>
      </c>
      <c r="G76" s="15" t="e">
        <f>_xlfn.LET(_xlpm.dat,VLOOKUP(B76,#REF!,3,0),IF(_xlpm.dat=0,"",_xlpm.dat))</f>
        <v>#REF!</v>
      </c>
      <c r="H76" s="15" t="str">
        <f>_xlfn.LET(_xlpm.stav,IFERROR(VLOOKUP($C76,#REF!,12,0),""),IF(_xlpm.stav=0,"",_xlpm.stav))</f>
        <v/>
      </c>
      <c r="I76" s="15" t="str">
        <f>_xlfn.LET(_xlpm.dat,IFERROR(VLOOKUP(PomocnáVrácené!C76,#REF!,21,0),""),IF(_xlpm.dat=0,"",_xlpm.dat))</f>
        <v/>
      </c>
      <c r="J76" s="15" t="e">
        <f>_xlfn.LET(_xlpm.dat,VLOOKUP(B76,#REF!,3,0),IF(_xlpm.dat=0,"",_xlpm.dat))</f>
        <v>#REF!</v>
      </c>
      <c r="K76" s="1" t="str">
        <f>_xlfn.LET(_xlpm.stav,IFERROR(VLOOKUP($C76,#REF!,12,0),""),IF(_xlpm.stav=0,"",_xlpm.stav))</f>
        <v/>
      </c>
      <c r="L76" s="15" t="str">
        <f>_xlfn.LET(_xlpm.dat,IFERROR(VLOOKUP(PomocnáVrácené!C76,#REF!,21,0),""),IF(_xlpm.dat=0,"",_xlpm.dat))</f>
        <v/>
      </c>
      <c r="M76" s="15" t="e">
        <f>_xlfn.LET(_xlpm.dat,VLOOKUP(B76,#REF!,3,0),IF(_xlpm.dat=0,"",_xlpm.dat))</f>
        <v>#REF!</v>
      </c>
      <c r="N76" s="1" t="str">
        <f>_xlfn.LET(_xlpm.stav,IFERROR(VLOOKUP($C76,#REF!,12,0),""),IF(_xlpm.stav=0,"",_xlpm.stav))</f>
        <v/>
      </c>
      <c r="O76" s="16" t="str">
        <f t="shared" si="1"/>
        <v>NE</v>
      </c>
    </row>
    <row r="77" spans="2:15" x14ac:dyDescent="0.2">
      <c r="B77" s="1" t="e">
        <f>#REF!</f>
        <v>#REF!</v>
      </c>
      <c r="C77" s="1" t="e">
        <f>IF(#REF!=0,"",#REF!)</f>
        <v>#REF!</v>
      </c>
      <c r="D77" s="1" t="e">
        <f>IF(#REF!=0,"",#REF!)</f>
        <v>#REF!</v>
      </c>
      <c r="E77" s="1" t="str">
        <f>_xlfn.LET(_xlpm.stav,IFERROR(VLOOKUP($C77,#REF!,12,0),""),IF(_xlpm.stav=0,"",_xlpm.stav))</f>
        <v/>
      </c>
      <c r="F77" s="15" t="str">
        <f>_xlfn.LET(_xlpm.dat,IFERROR(VLOOKUP(PomocnáVrácené!C77,#REF!,21,0),""),IF(_xlpm.dat=0,"",_xlpm.dat))</f>
        <v/>
      </c>
      <c r="G77" s="15" t="e">
        <f>_xlfn.LET(_xlpm.dat,VLOOKUP(B77,#REF!,3,0),IF(_xlpm.dat=0,"",_xlpm.dat))</f>
        <v>#REF!</v>
      </c>
      <c r="H77" s="15" t="str">
        <f>_xlfn.LET(_xlpm.stav,IFERROR(VLOOKUP($C77,#REF!,12,0),""),IF(_xlpm.stav=0,"",_xlpm.stav))</f>
        <v/>
      </c>
      <c r="I77" s="15" t="str">
        <f>_xlfn.LET(_xlpm.dat,IFERROR(VLOOKUP(PomocnáVrácené!C77,#REF!,21,0),""),IF(_xlpm.dat=0,"",_xlpm.dat))</f>
        <v/>
      </c>
      <c r="J77" s="15" t="e">
        <f>_xlfn.LET(_xlpm.dat,VLOOKUP(B77,#REF!,3,0),IF(_xlpm.dat=0,"",_xlpm.dat))</f>
        <v>#REF!</v>
      </c>
      <c r="K77" s="1" t="str">
        <f>_xlfn.LET(_xlpm.stav,IFERROR(VLOOKUP($C77,#REF!,12,0),""),IF(_xlpm.stav=0,"",_xlpm.stav))</f>
        <v/>
      </c>
      <c r="L77" s="15" t="str">
        <f>_xlfn.LET(_xlpm.dat,IFERROR(VLOOKUP(PomocnáVrácené!C77,#REF!,21,0),""),IF(_xlpm.dat=0,"",_xlpm.dat))</f>
        <v/>
      </c>
      <c r="M77" s="15" t="e">
        <f>_xlfn.LET(_xlpm.dat,VLOOKUP(B77,#REF!,3,0),IF(_xlpm.dat=0,"",_xlpm.dat))</f>
        <v>#REF!</v>
      </c>
      <c r="N77" s="1" t="str">
        <f>_xlfn.LET(_xlpm.stav,IFERROR(VLOOKUP($C77,#REF!,12,0),""),IF(_xlpm.stav=0,"",_xlpm.stav))</f>
        <v/>
      </c>
      <c r="O77" s="16" t="str">
        <f t="shared" si="1"/>
        <v>NE</v>
      </c>
    </row>
    <row r="78" spans="2:15" x14ac:dyDescent="0.2">
      <c r="B78" s="1" t="e">
        <f>#REF!</f>
        <v>#REF!</v>
      </c>
      <c r="C78" s="1" t="e">
        <f>IF(#REF!=0,"",#REF!)</f>
        <v>#REF!</v>
      </c>
      <c r="D78" s="1" t="e">
        <f>IF(#REF!=0,"",#REF!)</f>
        <v>#REF!</v>
      </c>
      <c r="E78" s="1" t="str">
        <f>_xlfn.LET(_xlpm.stav,IFERROR(VLOOKUP($C78,#REF!,12,0),""),IF(_xlpm.stav=0,"",_xlpm.stav))</f>
        <v/>
      </c>
      <c r="F78" s="15" t="str">
        <f>_xlfn.LET(_xlpm.dat,IFERROR(VLOOKUP(PomocnáVrácené!C78,#REF!,21,0),""),IF(_xlpm.dat=0,"",_xlpm.dat))</f>
        <v/>
      </c>
      <c r="G78" s="15" t="e">
        <f>_xlfn.LET(_xlpm.dat,VLOOKUP(B78,#REF!,3,0),IF(_xlpm.dat=0,"",_xlpm.dat))</f>
        <v>#REF!</v>
      </c>
      <c r="H78" s="15" t="str">
        <f>_xlfn.LET(_xlpm.stav,IFERROR(VLOOKUP($C78,#REF!,12,0),""),IF(_xlpm.stav=0,"",_xlpm.stav))</f>
        <v/>
      </c>
      <c r="I78" s="15" t="str">
        <f>_xlfn.LET(_xlpm.dat,IFERROR(VLOOKUP(PomocnáVrácené!C78,#REF!,21,0),""),IF(_xlpm.dat=0,"",_xlpm.dat))</f>
        <v/>
      </c>
      <c r="J78" s="15" t="e">
        <f>_xlfn.LET(_xlpm.dat,VLOOKUP(B78,#REF!,3,0),IF(_xlpm.dat=0,"",_xlpm.dat))</f>
        <v>#REF!</v>
      </c>
      <c r="K78" s="1" t="str">
        <f>_xlfn.LET(_xlpm.stav,IFERROR(VLOOKUP($C78,#REF!,12,0),""),IF(_xlpm.stav=0,"",_xlpm.stav))</f>
        <v/>
      </c>
      <c r="L78" s="15" t="str">
        <f>_xlfn.LET(_xlpm.dat,IFERROR(VLOOKUP(PomocnáVrácené!C78,#REF!,21,0),""),IF(_xlpm.dat=0,"",_xlpm.dat))</f>
        <v/>
      </c>
      <c r="M78" s="15" t="e">
        <f>_xlfn.LET(_xlpm.dat,VLOOKUP(B78,#REF!,3,0),IF(_xlpm.dat=0,"",_xlpm.dat))</f>
        <v>#REF!</v>
      </c>
      <c r="N78" s="1" t="str">
        <f>_xlfn.LET(_xlpm.stav,IFERROR(VLOOKUP($C78,#REF!,12,0),""),IF(_xlpm.stav=0,"",_xlpm.stav))</f>
        <v/>
      </c>
      <c r="O78" s="16" t="str">
        <f t="shared" si="1"/>
        <v>NE</v>
      </c>
    </row>
    <row r="79" spans="2:15" x14ac:dyDescent="0.2">
      <c r="B79" s="1" t="e">
        <f>#REF!</f>
        <v>#REF!</v>
      </c>
      <c r="C79" s="1" t="e">
        <f>IF(#REF!=0,"",#REF!)</f>
        <v>#REF!</v>
      </c>
      <c r="D79" s="1" t="e">
        <f>IF(#REF!=0,"",#REF!)</f>
        <v>#REF!</v>
      </c>
      <c r="E79" s="1" t="str">
        <f>_xlfn.LET(_xlpm.stav,IFERROR(VLOOKUP($C79,#REF!,12,0),""),IF(_xlpm.stav=0,"",_xlpm.stav))</f>
        <v/>
      </c>
      <c r="F79" s="15" t="str">
        <f>_xlfn.LET(_xlpm.dat,IFERROR(VLOOKUP(PomocnáVrácené!C79,#REF!,21,0),""),IF(_xlpm.dat=0,"",_xlpm.dat))</f>
        <v/>
      </c>
      <c r="G79" s="15" t="e">
        <f>_xlfn.LET(_xlpm.dat,VLOOKUP(B79,#REF!,3,0),IF(_xlpm.dat=0,"",_xlpm.dat))</f>
        <v>#REF!</v>
      </c>
      <c r="H79" s="15" t="str">
        <f>_xlfn.LET(_xlpm.stav,IFERROR(VLOOKUP($C79,#REF!,12,0),""),IF(_xlpm.stav=0,"",_xlpm.stav))</f>
        <v/>
      </c>
      <c r="I79" s="15" t="str">
        <f>_xlfn.LET(_xlpm.dat,IFERROR(VLOOKUP(PomocnáVrácené!C79,#REF!,21,0),""),IF(_xlpm.dat=0,"",_xlpm.dat))</f>
        <v/>
      </c>
      <c r="J79" s="15" t="e">
        <f>_xlfn.LET(_xlpm.dat,VLOOKUP(B79,#REF!,3,0),IF(_xlpm.dat=0,"",_xlpm.dat))</f>
        <v>#REF!</v>
      </c>
      <c r="K79" s="1" t="str">
        <f>_xlfn.LET(_xlpm.stav,IFERROR(VLOOKUP($C79,#REF!,12,0),""),IF(_xlpm.stav=0,"",_xlpm.stav))</f>
        <v/>
      </c>
      <c r="L79" s="15" t="str">
        <f>_xlfn.LET(_xlpm.dat,IFERROR(VLOOKUP(PomocnáVrácené!C79,#REF!,21,0),""),IF(_xlpm.dat=0,"",_xlpm.dat))</f>
        <v/>
      </c>
      <c r="M79" s="15" t="e">
        <f>_xlfn.LET(_xlpm.dat,VLOOKUP(B79,#REF!,3,0),IF(_xlpm.dat=0,"",_xlpm.dat))</f>
        <v>#REF!</v>
      </c>
      <c r="N79" s="1" t="str">
        <f>_xlfn.LET(_xlpm.stav,IFERROR(VLOOKUP($C79,#REF!,12,0),""),IF(_xlpm.stav=0,"",_xlpm.stav))</f>
        <v/>
      </c>
      <c r="O79" s="16" t="str">
        <f t="shared" si="1"/>
        <v>NE</v>
      </c>
    </row>
    <row r="80" spans="2:15" x14ac:dyDescent="0.2">
      <c r="B80" s="1" t="e">
        <f>#REF!</f>
        <v>#REF!</v>
      </c>
      <c r="C80" s="1" t="e">
        <f>IF(#REF!=0,"",#REF!)</f>
        <v>#REF!</v>
      </c>
      <c r="D80" s="1" t="e">
        <f>IF(#REF!=0,"",#REF!)</f>
        <v>#REF!</v>
      </c>
      <c r="E80" s="1" t="str">
        <f>_xlfn.LET(_xlpm.stav,IFERROR(VLOOKUP($C80,#REF!,12,0),""),IF(_xlpm.stav=0,"",_xlpm.stav))</f>
        <v/>
      </c>
      <c r="F80" s="15" t="str">
        <f>_xlfn.LET(_xlpm.dat,IFERROR(VLOOKUP(PomocnáVrácené!C80,#REF!,21,0),""),IF(_xlpm.dat=0,"",_xlpm.dat))</f>
        <v/>
      </c>
      <c r="G80" s="15" t="e">
        <f>_xlfn.LET(_xlpm.dat,VLOOKUP(B80,#REF!,3,0),IF(_xlpm.dat=0,"",_xlpm.dat))</f>
        <v>#REF!</v>
      </c>
      <c r="H80" s="15" t="str">
        <f>_xlfn.LET(_xlpm.stav,IFERROR(VLOOKUP($C80,#REF!,12,0),""),IF(_xlpm.stav=0,"",_xlpm.stav))</f>
        <v/>
      </c>
      <c r="I80" s="15" t="str">
        <f>_xlfn.LET(_xlpm.dat,IFERROR(VLOOKUP(PomocnáVrácené!C80,#REF!,21,0),""),IF(_xlpm.dat=0,"",_xlpm.dat))</f>
        <v/>
      </c>
      <c r="J80" s="15" t="e">
        <f>_xlfn.LET(_xlpm.dat,VLOOKUP(B80,#REF!,3,0),IF(_xlpm.dat=0,"",_xlpm.dat))</f>
        <v>#REF!</v>
      </c>
      <c r="K80" s="1" t="str">
        <f>_xlfn.LET(_xlpm.stav,IFERROR(VLOOKUP($C80,#REF!,12,0),""),IF(_xlpm.stav=0,"",_xlpm.stav))</f>
        <v/>
      </c>
      <c r="L80" s="15" t="str">
        <f>_xlfn.LET(_xlpm.dat,IFERROR(VLOOKUP(PomocnáVrácené!C80,#REF!,21,0),""),IF(_xlpm.dat=0,"",_xlpm.dat))</f>
        <v/>
      </c>
      <c r="M80" s="15" t="e">
        <f>_xlfn.LET(_xlpm.dat,VLOOKUP(B80,#REF!,3,0),IF(_xlpm.dat=0,"",_xlpm.dat))</f>
        <v>#REF!</v>
      </c>
      <c r="N80" s="1" t="str">
        <f>_xlfn.LET(_xlpm.stav,IFERROR(VLOOKUP($C80,#REF!,12,0),""),IF(_xlpm.stav=0,"",_xlpm.stav))</f>
        <v/>
      </c>
      <c r="O80" s="16" t="str">
        <f t="shared" si="1"/>
        <v>NE</v>
      </c>
    </row>
    <row r="81" spans="2:15" x14ac:dyDescent="0.2">
      <c r="B81" s="1" t="e">
        <f>#REF!</f>
        <v>#REF!</v>
      </c>
      <c r="C81" s="1" t="e">
        <f>IF(#REF!=0,"",#REF!)</f>
        <v>#REF!</v>
      </c>
      <c r="D81" s="1" t="e">
        <f>IF(#REF!=0,"",#REF!)</f>
        <v>#REF!</v>
      </c>
      <c r="E81" s="1" t="str">
        <f>_xlfn.LET(_xlpm.stav,IFERROR(VLOOKUP($C81,#REF!,12,0),""),IF(_xlpm.stav=0,"",_xlpm.stav))</f>
        <v/>
      </c>
      <c r="F81" s="15" t="str">
        <f>_xlfn.LET(_xlpm.dat,IFERROR(VLOOKUP(PomocnáVrácené!C81,#REF!,21,0),""),IF(_xlpm.dat=0,"",_xlpm.dat))</f>
        <v/>
      </c>
      <c r="G81" s="15" t="e">
        <f>_xlfn.LET(_xlpm.dat,VLOOKUP(B81,#REF!,3,0),IF(_xlpm.dat=0,"",_xlpm.dat))</f>
        <v>#REF!</v>
      </c>
      <c r="H81" s="15" t="str">
        <f>_xlfn.LET(_xlpm.stav,IFERROR(VLOOKUP($C81,#REF!,12,0),""),IF(_xlpm.stav=0,"",_xlpm.stav))</f>
        <v/>
      </c>
      <c r="I81" s="15" t="str">
        <f>_xlfn.LET(_xlpm.dat,IFERROR(VLOOKUP(PomocnáVrácené!C81,#REF!,21,0),""),IF(_xlpm.dat=0,"",_xlpm.dat))</f>
        <v/>
      </c>
      <c r="J81" s="15" t="e">
        <f>_xlfn.LET(_xlpm.dat,VLOOKUP(B81,#REF!,3,0),IF(_xlpm.dat=0,"",_xlpm.dat))</f>
        <v>#REF!</v>
      </c>
      <c r="K81" s="1" t="str">
        <f>_xlfn.LET(_xlpm.stav,IFERROR(VLOOKUP($C81,#REF!,12,0),""),IF(_xlpm.stav=0,"",_xlpm.stav))</f>
        <v/>
      </c>
      <c r="L81" s="15" t="str">
        <f>_xlfn.LET(_xlpm.dat,IFERROR(VLOOKUP(PomocnáVrácené!C81,#REF!,21,0),""),IF(_xlpm.dat=0,"",_xlpm.dat))</f>
        <v/>
      </c>
      <c r="M81" s="15" t="e">
        <f>_xlfn.LET(_xlpm.dat,VLOOKUP(B81,#REF!,3,0),IF(_xlpm.dat=0,"",_xlpm.dat))</f>
        <v>#REF!</v>
      </c>
      <c r="N81" s="1" t="str">
        <f>_xlfn.LET(_xlpm.stav,IFERROR(VLOOKUP($C81,#REF!,12,0),""),IF(_xlpm.stav=0,"",_xlpm.stav))</f>
        <v/>
      </c>
      <c r="O81" s="16" t="str">
        <f t="shared" si="1"/>
        <v>NE</v>
      </c>
    </row>
    <row r="82" spans="2:15" x14ac:dyDescent="0.2">
      <c r="B82" s="1" t="e">
        <f>#REF!</f>
        <v>#REF!</v>
      </c>
      <c r="C82" s="1" t="e">
        <f>IF(#REF!=0,"",#REF!)</f>
        <v>#REF!</v>
      </c>
      <c r="D82" s="1" t="e">
        <f>IF(#REF!=0,"",#REF!)</f>
        <v>#REF!</v>
      </c>
      <c r="E82" s="1" t="str">
        <f>_xlfn.LET(_xlpm.stav,IFERROR(VLOOKUP($C82,#REF!,12,0),""),IF(_xlpm.stav=0,"",_xlpm.stav))</f>
        <v/>
      </c>
      <c r="F82" s="15" t="str">
        <f>_xlfn.LET(_xlpm.dat,IFERROR(VLOOKUP(PomocnáVrácené!C82,#REF!,21,0),""),IF(_xlpm.dat=0,"",_xlpm.dat))</f>
        <v/>
      </c>
      <c r="G82" s="15" t="e">
        <f>_xlfn.LET(_xlpm.dat,VLOOKUP(B82,#REF!,3,0),IF(_xlpm.dat=0,"",_xlpm.dat))</f>
        <v>#REF!</v>
      </c>
      <c r="H82" s="15" t="str">
        <f>_xlfn.LET(_xlpm.stav,IFERROR(VLOOKUP($C82,#REF!,12,0),""),IF(_xlpm.stav=0,"",_xlpm.stav))</f>
        <v/>
      </c>
      <c r="I82" s="15" t="str">
        <f>_xlfn.LET(_xlpm.dat,IFERROR(VLOOKUP(PomocnáVrácené!C82,#REF!,21,0),""),IF(_xlpm.dat=0,"",_xlpm.dat))</f>
        <v/>
      </c>
      <c r="J82" s="15" t="e">
        <f>_xlfn.LET(_xlpm.dat,VLOOKUP(B82,#REF!,3,0),IF(_xlpm.dat=0,"",_xlpm.dat))</f>
        <v>#REF!</v>
      </c>
      <c r="K82" s="1" t="str">
        <f>_xlfn.LET(_xlpm.stav,IFERROR(VLOOKUP($C82,#REF!,12,0),""),IF(_xlpm.stav=0,"",_xlpm.stav))</f>
        <v/>
      </c>
      <c r="L82" s="15" t="str">
        <f>_xlfn.LET(_xlpm.dat,IFERROR(VLOOKUP(PomocnáVrácené!C82,#REF!,21,0),""),IF(_xlpm.dat=0,"",_xlpm.dat))</f>
        <v/>
      </c>
      <c r="M82" s="15" t="e">
        <f>_xlfn.LET(_xlpm.dat,VLOOKUP(B82,#REF!,3,0),IF(_xlpm.dat=0,"",_xlpm.dat))</f>
        <v>#REF!</v>
      </c>
      <c r="N82" s="1" t="str">
        <f>_xlfn.LET(_xlpm.stav,IFERROR(VLOOKUP($C82,#REF!,12,0),""),IF(_xlpm.stav=0,"",_xlpm.stav))</f>
        <v/>
      </c>
      <c r="O82" s="16" t="str">
        <f t="shared" si="1"/>
        <v>NE</v>
      </c>
    </row>
    <row r="83" spans="2:15" x14ac:dyDescent="0.2">
      <c r="B83" s="1" t="e">
        <f>#REF!</f>
        <v>#REF!</v>
      </c>
      <c r="C83" s="1" t="e">
        <f>IF(#REF!=0,"",#REF!)</f>
        <v>#REF!</v>
      </c>
      <c r="D83" s="1" t="e">
        <f>IF(#REF!=0,"",#REF!)</f>
        <v>#REF!</v>
      </c>
      <c r="E83" s="1" t="str">
        <f>_xlfn.LET(_xlpm.stav,IFERROR(VLOOKUP($C83,#REF!,12,0),""),IF(_xlpm.stav=0,"",_xlpm.stav))</f>
        <v/>
      </c>
      <c r="F83" s="15" t="str">
        <f>_xlfn.LET(_xlpm.dat,IFERROR(VLOOKUP(PomocnáVrácené!C83,#REF!,21,0),""),IF(_xlpm.dat=0,"",_xlpm.dat))</f>
        <v/>
      </c>
      <c r="G83" s="15" t="e">
        <f>_xlfn.LET(_xlpm.dat,VLOOKUP(B83,#REF!,3,0),IF(_xlpm.dat=0,"",_xlpm.dat))</f>
        <v>#REF!</v>
      </c>
      <c r="H83" s="15" t="str">
        <f>_xlfn.LET(_xlpm.stav,IFERROR(VLOOKUP($C83,#REF!,12,0),""),IF(_xlpm.stav=0,"",_xlpm.stav))</f>
        <v/>
      </c>
      <c r="I83" s="15" t="str">
        <f>_xlfn.LET(_xlpm.dat,IFERROR(VLOOKUP(PomocnáVrácené!C83,#REF!,21,0),""),IF(_xlpm.dat=0,"",_xlpm.dat))</f>
        <v/>
      </c>
      <c r="J83" s="15" t="e">
        <f>_xlfn.LET(_xlpm.dat,VLOOKUP(B83,#REF!,3,0),IF(_xlpm.dat=0,"",_xlpm.dat))</f>
        <v>#REF!</v>
      </c>
      <c r="K83" s="1" t="str">
        <f>_xlfn.LET(_xlpm.stav,IFERROR(VLOOKUP($C83,#REF!,12,0),""),IF(_xlpm.stav=0,"",_xlpm.stav))</f>
        <v/>
      </c>
      <c r="L83" s="15" t="str">
        <f>_xlfn.LET(_xlpm.dat,IFERROR(VLOOKUP(PomocnáVrácené!C83,#REF!,21,0),""),IF(_xlpm.dat=0,"",_xlpm.dat))</f>
        <v/>
      </c>
      <c r="M83" s="15" t="e">
        <f>_xlfn.LET(_xlpm.dat,VLOOKUP(B83,#REF!,3,0),IF(_xlpm.dat=0,"",_xlpm.dat))</f>
        <v>#REF!</v>
      </c>
      <c r="N83" s="1" t="str">
        <f>_xlfn.LET(_xlpm.stav,IFERROR(VLOOKUP($C83,#REF!,12,0),""),IF(_xlpm.stav=0,"",_xlpm.stav))</f>
        <v/>
      </c>
      <c r="O83" s="16" t="str">
        <f t="shared" si="1"/>
        <v>NE</v>
      </c>
    </row>
    <row r="84" spans="2:15" x14ac:dyDescent="0.2">
      <c r="B84" s="1" t="e">
        <f>#REF!</f>
        <v>#REF!</v>
      </c>
      <c r="C84" s="1" t="e">
        <f>IF(#REF!=0,"",#REF!)</f>
        <v>#REF!</v>
      </c>
      <c r="D84" s="1" t="e">
        <f>IF(#REF!=0,"",#REF!)</f>
        <v>#REF!</v>
      </c>
      <c r="E84" s="1" t="str">
        <f>_xlfn.LET(_xlpm.stav,IFERROR(VLOOKUP($C84,#REF!,12,0),""),IF(_xlpm.stav=0,"",_xlpm.stav))</f>
        <v/>
      </c>
      <c r="F84" s="15" t="str">
        <f>_xlfn.LET(_xlpm.dat,IFERROR(VLOOKUP(PomocnáVrácené!C84,#REF!,21,0),""),IF(_xlpm.dat=0,"",_xlpm.dat))</f>
        <v/>
      </c>
      <c r="G84" s="15" t="e">
        <f>_xlfn.LET(_xlpm.dat,VLOOKUP(B84,#REF!,3,0),IF(_xlpm.dat=0,"",_xlpm.dat))</f>
        <v>#REF!</v>
      </c>
      <c r="H84" s="15" t="str">
        <f>_xlfn.LET(_xlpm.stav,IFERROR(VLOOKUP($C84,#REF!,12,0),""),IF(_xlpm.stav=0,"",_xlpm.stav))</f>
        <v/>
      </c>
      <c r="I84" s="15" t="str">
        <f>_xlfn.LET(_xlpm.dat,IFERROR(VLOOKUP(PomocnáVrácené!C84,#REF!,21,0),""),IF(_xlpm.dat=0,"",_xlpm.dat))</f>
        <v/>
      </c>
      <c r="J84" s="15" t="e">
        <f>_xlfn.LET(_xlpm.dat,VLOOKUP(B84,#REF!,3,0),IF(_xlpm.dat=0,"",_xlpm.dat))</f>
        <v>#REF!</v>
      </c>
      <c r="K84" s="1" t="str">
        <f>_xlfn.LET(_xlpm.stav,IFERROR(VLOOKUP($C84,#REF!,12,0),""),IF(_xlpm.stav=0,"",_xlpm.stav))</f>
        <v/>
      </c>
      <c r="L84" s="15" t="str">
        <f>_xlfn.LET(_xlpm.dat,IFERROR(VLOOKUP(PomocnáVrácené!C84,#REF!,21,0),""),IF(_xlpm.dat=0,"",_xlpm.dat))</f>
        <v/>
      </c>
      <c r="M84" s="15" t="e">
        <f>_xlfn.LET(_xlpm.dat,VLOOKUP(B84,#REF!,3,0),IF(_xlpm.dat=0,"",_xlpm.dat))</f>
        <v>#REF!</v>
      </c>
      <c r="N84" s="1" t="str">
        <f>_xlfn.LET(_xlpm.stav,IFERROR(VLOOKUP($C84,#REF!,12,0),""),IF(_xlpm.stav=0,"",_xlpm.stav))</f>
        <v/>
      </c>
      <c r="O84" s="16" t="str">
        <f t="shared" si="1"/>
        <v>NE</v>
      </c>
    </row>
    <row r="85" spans="2:15" x14ac:dyDescent="0.2">
      <c r="B85" s="1" t="e">
        <f>#REF!</f>
        <v>#REF!</v>
      </c>
      <c r="C85" s="1" t="e">
        <f>IF(#REF!=0,"",#REF!)</f>
        <v>#REF!</v>
      </c>
      <c r="D85" s="1" t="e">
        <f>IF(#REF!=0,"",#REF!)</f>
        <v>#REF!</v>
      </c>
      <c r="E85" s="1" t="str">
        <f>_xlfn.LET(_xlpm.stav,IFERROR(VLOOKUP($C85,#REF!,12,0),""),IF(_xlpm.stav=0,"",_xlpm.stav))</f>
        <v/>
      </c>
      <c r="F85" s="15" t="str">
        <f>_xlfn.LET(_xlpm.dat,IFERROR(VLOOKUP(PomocnáVrácené!C85,#REF!,21,0),""),IF(_xlpm.dat=0,"",_xlpm.dat))</f>
        <v/>
      </c>
      <c r="G85" s="15" t="e">
        <f>_xlfn.LET(_xlpm.dat,VLOOKUP(B85,#REF!,3,0),IF(_xlpm.dat=0,"",_xlpm.dat))</f>
        <v>#REF!</v>
      </c>
      <c r="H85" s="15" t="str">
        <f>_xlfn.LET(_xlpm.stav,IFERROR(VLOOKUP($C85,#REF!,12,0),""),IF(_xlpm.stav=0,"",_xlpm.stav))</f>
        <v/>
      </c>
      <c r="I85" s="15" t="str">
        <f>_xlfn.LET(_xlpm.dat,IFERROR(VLOOKUP(PomocnáVrácené!C85,#REF!,21,0),""),IF(_xlpm.dat=0,"",_xlpm.dat))</f>
        <v/>
      </c>
      <c r="J85" s="15" t="e">
        <f>_xlfn.LET(_xlpm.dat,VLOOKUP(B85,#REF!,3,0),IF(_xlpm.dat=0,"",_xlpm.dat))</f>
        <v>#REF!</v>
      </c>
      <c r="K85" s="1" t="str">
        <f>_xlfn.LET(_xlpm.stav,IFERROR(VLOOKUP($C85,#REF!,12,0),""),IF(_xlpm.stav=0,"",_xlpm.stav))</f>
        <v/>
      </c>
      <c r="L85" s="15" t="str">
        <f>_xlfn.LET(_xlpm.dat,IFERROR(VLOOKUP(PomocnáVrácené!C85,#REF!,21,0),""),IF(_xlpm.dat=0,"",_xlpm.dat))</f>
        <v/>
      </c>
      <c r="M85" s="15" t="e">
        <f>_xlfn.LET(_xlpm.dat,VLOOKUP(B85,#REF!,3,0),IF(_xlpm.dat=0,"",_xlpm.dat))</f>
        <v>#REF!</v>
      </c>
      <c r="N85" s="1" t="str">
        <f>_xlfn.LET(_xlpm.stav,IFERROR(VLOOKUP($C85,#REF!,12,0),""),IF(_xlpm.stav=0,"",_xlpm.stav))</f>
        <v/>
      </c>
      <c r="O85" s="16" t="str">
        <f t="shared" si="1"/>
        <v>NE</v>
      </c>
    </row>
    <row r="86" spans="2:15" x14ac:dyDescent="0.2">
      <c r="B86" s="1" t="e">
        <f>#REF!</f>
        <v>#REF!</v>
      </c>
      <c r="C86" s="1" t="e">
        <f>IF(#REF!=0,"",#REF!)</f>
        <v>#REF!</v>
      </c>
      <c r="D86" s="1" t="e">
        <f>IF(#REF!=0,"",#REF!)</f>
        <v>#REF!</v>
      </c>
      <c r="E86" s="1" t="str">
        <f>_xlfn.LET(_xlpm.stav,IFERROR(VLOOKUP($C86,#REF!,12,0),""),IF(_xlpm.stav=0,"",_xlpm.stav))</f>
        <v/>
      </c>
      <c r="F86" s="15" t="str">
        <f>_xlfn.LET(_xlpm.dat,IFERROR(VLOOKUP(PomocnáVrácené!C86,#REF!,21,0),""),IF(_xlpm.dat=0,"",_xlpm.dat))</f>
        <v/>
      </c>
      <c r="G86" s="15" t="e">
        <f>_xlfn.LET(_xlpm.dat,VLOOKUP(B86,#REF!,3,0),IF(_xlpm.dat=0,"",_xlpm.dat))</f>
        <v>#REF!</v>
      </c>
      <c r="H86" s="15" t="str">
        <f>_xlfn.LET(_xlpm.stav,IFERROR(VLOOKUP($C86,#REF!,12,0),""),IF(_xlpm.stav=0,"",_xlpm.stav))</f>
        <v/>
      </c>
      <c r="I86" s="15" t="str">
        <f>_xlfn.LET(_xlpm.dat,IFERROR(VLOOKUP(PomocnáVrácené!C86,#REF!,21,0),""),IF(_xlpm.dat=0,"",_xlpm.dat))</f>
        <v/>
      </c>
      <c r="J86" s="15" t="e">
        <f>_xlfn.LET(_xlpm.dat,VLOOKUP(B86,#REF!,3,0),IF(_xlpm.dat=0,"",_xlpm.dat))</f>
        <v>#REF!</v>
      </c>
      <c r="K86" s="1" t="str">
        <f>_xlfn.LET(_xlpm.stav,IFERROR(VLOOKUP($C86,#REF!,12,0),""),IF(_xlpm.stav=0,"",_xlpm.stav))</f>
        <v/>
      </c>
      <c r="L86" s="15" t="str">
        <f>_xlfn.LET(_xlpm.dat,IFERROR(VLOOKUP(PomocnáVrácené!C86,#REF!,21,0),""),IF(_xlpm.dat=0,"",_xlpm.dat))</f>
        <v/>
      </c>
      <c r="M86" s="15" t="e">
        <f>_xlfn.LET(_xlpm.dat,VLOOKUP(B86,#REF!,3,0),IF(_xlpm.dat=0,"",_xlpm.dat))</f>
        <v>#REF!</v>
      </c>
      <c r="N86" s="1" t="str">
        <f>_xlfn.LET(_xlpm.stav,IFERROR(VLOOKUP($C86,#REF!,12,0),""),IF(_xlpm.stav=0,"",_xlpm.stav))</f>
        <v/>
      </c>
      <c r="O86" s="16" t="str">
        <f t="shared" si="1"/>
        <v>NE</v>
      </c>
    </row>
    <row r="87" spans="2:15" x14ac:dyDescent="0.2">
      <c r="B87" s="1" t="e">
        <f>#REF!</f>
        <v>#REF!</v>
      </c>
      <c r="C87" s="1" t="e">
        <f>IF(#REF!=0,"",#REF!)</f>
        <v>#REF!</v>
      </c>
      <c r="D87" s="1" t="e">
        <f>IF(#REF!=0,"",#REF!)</f>
        <v>#REF!</v>
      </c>
      <c r="E87" s="1" t="str">
        <f>_xlfn.LET(_xlpm.stav,IFERROR(VLOOKUP($C87,#REF!,12,0),""),IF(_xlpm.stav=0,"",_xlpm.stav))</f>
        <v/>
      </c>
      <c r="F87" s="15" t="str">
        <f>_xlfn.LET(_xlpm.dat,IFERROR(VLOOKUP(PomocnáVrácené!C87,#REF!,21,0),""),IF(_xlpm.dat=0,"",_xlpm.dat))</f>
        <v/>
      </c>
      <c r="G87" s="15" t="e">
        <f>_xlfn.LET(_xlpm.dat,VLOOKUP(B87,#REF!,3,0),IF(_xlpm.dat=0,"",_xlpm.dat))</f>
        <v>#REF!</v>
      </c>
      <c r="H87" s="15" t="str">
        <f>_xlfn.LET(_xlpm.stav,IFERROR(VLOOKUP($C87,#REF!,12,0),""),IF(_xlpm.stav=0,"",_xlpm.stav))</f>
        <v/>
      </c>
      <c r="I87" s="15" t="str">
        <f>_xlfn.LET(_xlpm.dat,IFERROR(VLOOKUP(PomocnáVrácené!C87,#REF!,21,0),""),IF(_xlpm.dat=0,"",_xlpm.dat))</f>
        <v/>
      </c>
      <c r="J87" s="15" t="e">
        <f>_xlfn.LET(_xlpm.dat,VLOOKUP(B87,#REF!,3,0),IF(_xlpm.dat=0,"",_xlpm.dat))</f>
        <v>#REF!</v>
      </c>
      <c r="K87" s="1" t="str">
        <f>_xlfn.LET(_xlpm.stav,IFERROR(VLOOKUP($C87,#REF!,12,0),""),IF(_xlpm.stav=0,"",_xlpm.stav))</f>
        <v/>
      </c>
      <c r="L87" s="15" t="str">
        <f>_xlfn.LET(_xlpm.dat,IFERROR(VLOOKUP(PomocnáVrácené!C87,#REF!,21,0),""),IF(_xlpm.dat=0,"",_xlpm.dat))</f>
        <v/>
      </c>
      <c r="M87" s="15" t="e">
        <f>_xlfn.LET(_xlpm.dat,VLOOKUP(B87,#REF!,3,0),IF(_xlpm.dat=0,"",_xlpm.dat))</f>
        <v>#REF!</v>
      </c>
      <c r="N87" s="1" t="str">
        <f>_xlfn.LET(_xlpm.stav,IFERROR(VLOOKUP($C87,#REF!,12,0),""),IF(_xlpm.stav=0,"",_xlpm.stav))</f>
        <v/>
      </c>
      <c r="O87" s="16" t="str">
        <f t="shared" si="1"/>
        <v>NE</v>
      </c>
    </row>
    <row r="88" spans="2:15" x14ac:dyDescent="0.2">
      <c r="B88" s="1" t="e">
        <f>#REF!</f>
        <v>#REF!</v>
      </c>
      <c r="C88" s="1" t="e">
        <f>IF(#REF!=0,"",#REF!)</f>
        <v>#REF!</v>
      </c>
      <c r="D88" s="1" t="e">
        <f>IF(#REF!=0,"",#REF!)</f>
        <v>#REF!</v>
      </c>
      <c r="E88" s="1" t="str">
        <f>_xlfn.LET(_xlpm.stav,IFERROR(VLOOKUP($C88,#REF!,12,0),""),IF(_xlpm.stav=0,"",_xlpm.stav))</f>
        <v/>
      </c>
      <c r="F88" s="15" t="str">
        <f>_xlfn.LET(_xlpm.dat,IFERROR(VLOOKUP(PomocnáVrácené!C88,#REF!,21,0),""),IF(_xlpm.dat=0,"",_xlpm.dat))</f>
        <v/>
      </c>
      <c r="G88" s="15" t="e">
        <f>_xlfn.LET(_xlpm.dat,VLOOKUP(B88,#REF!,3,0),IF(_xlpm.dat=0,"",_xlpm.dat))</f>
        <v>#REF!</v>
      </c>
      <c r="H88" s="15" t="str">
        <f>_xlfn.LET(_xlpm.stav,IFERROR(VLOOKUP($C88,#REF!,12,0),""),IF(_xlpm.stav=0,"",_xlpm.stav))</f>
        <v/>
      </c>
      <c r="I88" s="15" t="str">
        <f>_xlfn.LET(_xlpm.dat,IFERROR(VLOOKUP(PomocnáVrácené!C88,#REF!,21,0),""),IF(_xlpm.dat=0,"",_xlpm.dat))</f>
        <v/>
      </c>
      <c r="J88" s="15" t="e">
        <f>_xlfn.LET(_xlpm.dat,VLOOKUP(B88,#REF!,3,0),IF(_xlpm.dat=0,"",_xlpm.dat))</f>
        <v>#REF!</v>
      </c>
      <c r="K88" s="1" t="str">
        <f>_xlfn.LET(_xlpm.stav,IFERROR(VLOOKUP($C88,#REF!,12,0),""),IF(_xlpm.stav=0,"",_xlpm.stav))</f>
        <v/>
      </c>
      <c r="L88" s="15" t="str">
        <f>_xlfn.LET(_xlpm.dat,IFERROR(VLOOKUP(PomocnáVrácené!C88,#REF!,21,0),""),IF(_xlpm.dat=0,"",_xlpm.dat))</f>
        <v/>
      </c>
      <c r="M88" s="15" t="e">
        <f>_xlfn.LET(_xlpm.dat,VLOOKUP(B88,#REF!,3,0),IF(_xlpm.dat=0,"",_xlpm.dat))</f>
        <v>#REF!</v>
      </c>
      <c r="N88" s="1" t="str">
        <f>_xlfn.LET(_xlpm.stav,IFERROR(VLOOKUP($C88,#REF!,12,0),""),IF(_xlpm.stav=0,"",_xlpm.stav))</f>
        <v/>
      </c>
      <c r="O88" s="16" t="str">
        <f t="shared" si="1"/>
        <v>NE</v>
      </c>
    </row>
    <row r="89" spans="2:15" x14ac:dyDescent="0.2">
      <c r="B89" s="1" t="e">
        <f>#REF!</f>
        <v>#REF!</v>
      </c>
      <c r="C89" s="1" t="e">
        <f>IF(#REF!=0,"",#REF!)</f>
        <v>#REF!</v>
      </c>
      <c r="D89" s="1" t="e">
        <f>IF(#REF!=0,"",#REF!)</f>
        <v>#REF!</v>
      </c>
      <c r="E89" s="1" t="str">
        <f>_xlfn.LET(_xlpm.stav,IFERROR(VLOOKUP($C89,#REF!,12,0),""),IF(_xlpm.stav=0,"",_xlpm.stav))</f>
        <v/>
      </c>
      <c r="F89" s="15" t="str">
        <f>_xlfn.LET(_xlpm.dat,IFERROR(VLOOKUP(PomocnáVrácené!C89,#REF!,21,0),""),IF(_xlpm.dat=0,"",_xlpm.dat))</f>
        <v/>
      </c>
      <c r="G89" s="15" t="e">
        <f>_xlfn.LET(_xlpm.dat,VLOOKUP(B89,#REF!,3,0),IF(_xlpm.dat=0,"",_xlpm.dat))</f>
        <v>#REF!</v>
      </c>
      <c r="H89" s="15" t="str">
        <f>_xlfn.LET(_xlpm.stav,IFERROR(VLOOKUP($C89,#REF!,12,0),""),IF(_xlpm.stav=0,"",_xlpm.stav))</f>
        <v/>
      </c>
      <c r="I89" s="15" t="str">
        <f>_xlfn.LET(_xlpm.dat,IFERROR(VLOOKUP(PomocnáVrácené!C89,#REF!,21,0),""),IF(_xlpm.dat=0,"",_xlpm.dat))</f>
        <v/>
      </c>
      <c r="J89" s="15" t="e">
        <f>_xlfn.LET(_xlpm.dat,VLOOKUP(B89,#REF!,3,0),IF(_xlpm.dat=0,"",_xlpm.dat))</f>
        <v>#REF!</v>
      </c>
      <c r="K89" s="1" t="str">
        <f>_xlfn.LET(_xlpm.stav,IFERROR(VLOOKUP($C89,#REF!,12,0),""),IF(_xlpm.stav=0,"",_xlpm.stav))</f>
        <v/>
      </c>
      <c r="L89" s="15" t="str">
        <f>_xlfn.LET(_xlpm.dat,IFERROR(VLOOKUP(PomocnáVrácené!C89,#REF!,21,0),""),IF(_xlpm.dat=0,"",_xlpm.dat))</f>
        <v/>
      </c>
      <c r="M89" s="15" t="e">
        <f>_xlfn.LET(_xlpm.dat,VLOOKUP(B89,#REF!,3,0),IF(_xlpm.dat=0,"",_xlpm.dat))</f>
        <v>#REF!</v>
      </c>
      <c r="N89" s="1" t="str">
        <f>_xlfn.LET(_xlpm.stav,IFERROR(VLOOKUP($C89,#REF!,12,0),""),IF(_xlpm.stav=0,"",_xlpm.stav))</f>
        <v/>
      </c>
      <c r="O89" s="16" t="str">
        <f t="shared" si="1"/>
        <v>NE</v>
      </c>
    </row>
    <row r="90" spans="2:15" x14ac:dyDescent="0.2">
      <c r="B90" s="1" t="e">
        <f>#REF!</f>
        <v>#REF!</v>
      </c>
      <c r="C90" s="1" t="e">
        <f>IF(#REF!=0,"",#REF!)</f>
        <v>#REF!</v>
      </c>
      <c r="D90" s="1" t="e">
        <f>IF(#REF!=0,"",#REF!)</f>
        <v>#REF!</v>
      </c>
      <c r="E90" s="1" t="str">
        <f>_xlfn.LET(_xlpm.stav,IFERROR(VLOOKUP($C90,#REF!,12,0),""),IF(_xlpm.stav=0,"",_xlpm.stav))</f>
        <v/>
      </c>
      <c r="F90" s="15" t="str">
        <f>_xlfn.LET(_xlpm.dat,IFERROR(VLOOKUP(PomocnáVrácené!C90,#REF!,21,0),""),IF(_xlpm.dat=0,"",_xlpm.dat))</f>
        <v/>
      </c>
      <c r="G90" s="15" t="e">
        <f>_xlfn.LET(_xlpm.dat,VLOOKUP(B90,#REF!,3,0),IF(_xlpm.dat=0,"",_xlpm.dat))</f>
        <v>#REF!</v>
      </c>
      <c r="H90" s="15" t="str">
        <f>_xlfn.LET(_xlpm.stav,IFERROR(VLOOKUP($C90,#REF!,12,0),""),IF(_xlpm.stav=0,"",_xlpm.stav))</f>
        <v/>
      </c>
      <c r="I90" s="15" t="str">
        <f>_xlfn.LET(_xlpm.dat,IFERROR(VLOOKUP(PomocnáVrácené!C90,#REF!,21,0),""),IF(_xlpm.dat=0,"",_xlpm.dat))</f>
        <v/>
      </c>
      <c r="J90" s="15" t="e">
        <f>_xlfn.LET(_xlpm.dat,VLOOKUP(B90,#REF!,3,0),IF(_xlpm.dat=0,"",_xlpm.dat))</f>
        <v>#REF!</v>
      </c>
      <c r="K90" s="1" t="str">
        <f>_xlfn.LET(_xlpm.stav,IFERROR(VLOOKUP($C90,#REF!,12,0),""),IF(_xlpm.stav=0,"",_xlpm.stav))</f>
        <v/>
      </c>
      <c r="L90" s="15" t="str">
        <f>_xlfn.LET(_xlpm.dat,IFERROR(VLOOKUP(PomocnáVrácené!C90,#REF!,21,0),""),IF(_xlpm.dat=0,"",_xlpm.dat))</f>
        <v/>
      </c>
      <c r="M90" s="15" t="e">
        <f>_xlfn.LET(_xlpm.dat,VLOOKUP(B90,#REF!,3,0),IF(_xlpm.dat=0,"",_xlpm.dat))</f>
        <v>#REF!</v>
      </c>
      <c r="N90" s="1" t="str">
        <f>_xlfn.LET(_xlpm.stav,IFERROR(VLOOKUP($C90,#REF!,12,0),""),IF(_xlpm.stav=0,"",_xlpm.stav))</f>
        <v/>
      </c>
      <c r="O90" s="16" t="str">
        <f t="shared" si="1"/>
        <v>NE</v>
      </c>
    </row>
    <row r="91" spans="2:15" x14ac:dyDescent="0.2">
      <c r="B91" s="1" t="e">
        <f>#REF!</f>
        <v>#REF!</v>
      </c>
      <c r="C91" s="1" t="e">
        <f>IF(#REF!=0,"",#REF!)</f>
        <v>#REF!</v>
      </c>
      <c r="D91" s="1" t="e">
        <f>IF(#REF!=0,"",#REF!)</f>
        <v>#REF!</v>
      </c>
      <c r="E91" s="1" t="str">
        <f>_xlfn.LET(_xlpm.stav,IFERROR(VLOOKUP($C91,#REF!,12,0),""),IF(_xlpm.stav=0,"",_xlpm.stav))</f>
        <v/>
      </c>
      <c r="F91" s="15" t="str">
        <f>_xlfn.LET(_xlpm.dat,IFERROR(VLOOKUP(PomocnáVrácené!C91,#REF!,21,0),""),IF(_xlpm.dat=0,"",_xlpm.dat))</f>
        <v/>
      </c>
      <c r="G91" s="15" t="e">
        <f>_xlfn.LET(_xlpm.dat,VLOOKUP(B91,#REF!,3,0),IF(_xlpm.dat=0,"",_xlpm.dat))</f>
        <v>#REF!</v>
      </c>
      <c r="H91" s="15" t="str">
        <f>_xlfn.LET(_xlpm.stav,IFERROR(VLOOKUP($C91,#REF!,12,0),""),IF(_xlpm.stav=0,"",_xlpm.stav))</f>
        <v/>
      </c>
      <c r="I91" s="15" t="str">
        <f>_xlfn.LET(_xlpm.dat,IFERROR(VLOOKUP(PomocnáVrácené!C91,#REF!,21,0),""),IF(_xlpm.dat=0,"",_xlpm.dat))</f>
        <v/>
      </c>
      <c r="J91" s="15" t="e">
        <f>_xlfn.LET(_xlpm.dat,VLOOKUP(B91,#REF!,3,0),IF(_xlpm.dat=0,"",_xlpm.dat))</f>
        <v>#REF!</v>
      </c>
      <c r="K91" s="1" t="str">
        <f>_xlfn.LET(_xlpm.stav,IFERROR(VLOOKUP($C91,#REF!,12,0),""),IF(_xlpm.stav=0,"",_xlpm.stav))</f>
        <v/>
      </c>
      <c r="L91" s="15" t="str">
        <f>_xlfn.LET(_xlpm.dat,IFERROR(VLOOKUP(PomocnáVrácené!C91,#REF!,21,0),""),IF(_xlpm.dat=0,"",_xlpm.dat))</f>
        <v/>
      </c>
      <c r="M91" s="15" t="e">
        <f>_xlfn.LET(_xlpm.dat,VLOOKUP(B91,#REF!,3,0),IF(_xlpm.dat=0,"",_xlpm.dat))</f>
        <v>#REF!</v>
      </c>
      <c r="N91" s="1" t="str">
        <f>_xlfn.LET(_xlpm.stav,IFERROR(VLOOKUP($C91,#REF!,12,0),""),IF(_xlpm.stav=0,"",_xlpm.stav))</f>
        <v/>
      </c>
      <c r="O91" s="16" t="str">
        <f t="shared" si="1"/>
        <v>NE</v>
      </c>
    </row>
    <row r="92" spans="2:15" x14ac:dyDescent="0.2">
      <c r="B92" s="1" t="e">
        <f>#REF!</f>
        <v>#REF!</v>
      </c>
      <c r="C92" s="1" t="e">
        <f>IF(#REF!=0,"",#REF!)</f>
        <v>#REF!</v>
      </c>
      <c r="D92" s="1" t="e">
        <f>IF(#REF!=0,"",#REF!)</f>
        <v>#REF!</v>
      </c>
      <c r="E92" s="1" t="str">
        <f>_xlfn.LET(_xlpm.stav,IFERROR(VLOOKUP($C92,#REF!,12,0),""),IF(_xlpm.stav=0,"",_xlpm.stav))</f>
        <v/>
      </c>
      <c r="F92" s="15" t="str">
        <f>_xlfn.LET(_xlpm.dat,IFERROR(VLOOKUP(PomocnáVrácené!C92,#REF!,21,0),""),IF(_xlpm.dat=0,"",_xlpm.dat))</f>
        <v/>
      </c>
      <c r="G92" s="15" t="e">
        <f>_xlfn.LET(_xlpm.dat,VLOOKUP(B92,#REF!,3,0),IF(_xlpm.dat=0,"",_xlpm.dat))</f>
        <v>#REF!</v>
      </c>
      <c r="H92" s="15" t="str">
        <f>_xlfn.LET(_xlpm.stav,IFERROR(VLOOKUP($C92,#REF!,12,0),""),IF(_xlpm.stav=0,"",_xlpm.stav))</f>
        <v/>
      </c>
      <c r="I92" s="15" t="str">
        <f>_xlfn.LET(_xlpm.dat,IFERROR(VLOOKUP(PomocnáVrácené!C92,#REF!,21,0),""),IF(_xlpm.dat=0,"",_xlpm.dat))</f>
        <v/>
      </c>
      <c r="J92" s="15" t="e">
        <f>_xlfn.LET(_xlpm.dat,VLOOKUP(B92,#REF!,3,0),IF(_xlpm.dat=0,"",_xlpm.dat))</f>
        <v>#REF!</v>
      </c>
      <c r="K92" s="1" t="str">
        <f>_xlfn.LET(_xlpm.stav,IFERROR(VLOOKUP($C92,#REF!,12,0),""),IF(_xlpm.stav=0,"",_xlpm.stav))</f>
        <v/>
      </c>
      <c r="L92" s="15" t="str">
        <f>_xlfn.LET(_xlpm.dat,IFERROR(VLOOKUP(PomocnáVrácené!C92,#REF!,21,0),""),IF(_xlpm.dat=0,"",_xlpm.dat))</f>
        <v/>
      </c>
      <c r="M92" s="15" t="e">
        <f>_xlfn.LET(_xlpm.dat,VLOOKUP(B92,#REF!,3,0),IF(_xlpm.dat=0,"",_xlpm.dat))</f>
        <v>#REF!</v>
      </c>
      <c r="N92" s="1" t="str">
        <f>_xlfn.LET(_xlpm.stav,IFERROR(VLOOKUP($C92,#REF!,12,0),""),IF(_xlpm.stav=0,"",_xlpm.stav))</f>
        <v/>
      </c>
      <c r="O92" s="16" t="str">
        <f t="shared" si="1"/>
        <v>NE</v>
      </c>
    </row>
    <row r="93" spans="2:15" x14ac:dyDescent="0.2">
      <c r="B93" s="1" t="e">
        <f>#REF!</f>
        <v>#REF!</v>
      </c>
      <c r="C93" s="1" t="e">
        <f>IF(#REF!=0,"",#REF!)</f>
        <v>#REF!</v>
      </c>
      <c r="D93" s="1" t="e">
        <f>IF(#REF!=0,"",#REF!)</f>
        <v>#REF!</v>
      </c>
      <c r="E93" s="1" t="str">
        <f>_xlfn.LET(_xlpm.stav,IFERROR(VLOOKUP($C93,#REF!,12,0),""),IF(_xlpm.stav=0,"",_xlpm.stav))</f>
        <v/>
      </c>
      <c r="F93" s="15" t="str">
        <f>_xlfn.LET(_xlpm.dat,IFERROR(VLOOKUP(PomocnáVrácené!C93,#REF!,21,0),""),IF(_xlpm.dat=0,"",_xlpm.dat))</f>
        <v/>
      </c>
      <c r="G93" s="15" t="e">
        <f>_xlfn.LET(_xlpm.dat,VLOOKUP(B93,#REF!,3,0),IF(_xlpm.dat=0,"",_xlpm.dat))</f>
        <v>#REF!</v>
      </c>
      <c r="H93" s="15" t="str">
        <f>_xlfn.LET(_xlpm.stav,IFERROR(VLOOKUP($C93,#REF!,12,0),""),IF(_xlpm.stav=0,"",_xlpm.stav))</f>
        <v/>
      </c>
      <c r="I93" s="15" t="str">
        <f>_xlfn.LET(_xlpm.dat,IFERROR(VLOOKUP(PomocnáVrácené!C93,#REF!,21,0),""),IF(_xlpm.dat=0,"",_xlpm.dat))</f>
        <v/>
      </c>
      <c r="J93" s="15" t="e">
        <f>_xlfn.LET(_xlpm.dat,VLOOKUP(B93,#REF!,3,0),IF(_xlpm.dat=0,"",_xlpm.dat))</f>
        <v>#REF!</v>
      </c>
      <c r="K93" s="1" t="str">
        <f>_xlfn.LET(_xlpm.stav,IFERROR(VLOOKUP($C93,#REF!,12,0),""),IF(_xlpm.stav=0,"",_xlpm.stav))</f>
        <v/>
      </c>
      <c r="L93" s="15" t="str">
        <f>_xlfn.LET(_xlpm.dat,IFERROR(VLOOKUP(PomocnáVrácené!C93,#REF!,21,0),""),IF(_xlpm.dat=0,"",_xlpm.dat))</f>
        <v/>
      </c>
      <c r="M93" s="15" t="e">
        <f>_xlfn.LET(_xlpm.dat,VLOOKUP(B93,#REF!,3,0),IF(_xlpm.dat=0,"",_xlpm.dat))</f>
        <v>#REF!</v>
      </c>
      <c r="N93" s="1" t="str">
        <f>_xlfn.LET(_xlpm.stav,IFERROR(VLOOKUP($C93,#REF!,12,0),""),IF(_xlpm.stav=0,"",_xlpm.stav))</f>
        <v/>
      </c>
      <c r="O93" s="16" t="str">
        <f t="shared" si="1"/>
        <v>NE</v>
      </c>
    </row>
    <row r="94" spans="2:15" x14ac:dyDescent="0.2">
      <c r="B94" s="1" t="e">
        <f>#REF!</f>
        <v>#REF!</v>
      </c>
      <c r="C94" s="1" t="e">
        <f>IF(#REF!=0,"",#REF!)</f>
        <v>#REF!</v>
      </c>
      <c r="D94" s="1" t="e">
        <f>IF(#REF!=0,"",#REF!)</f>
        <v>#REF!</v>
      </c>
      <c r="E94" s="1" t="str">
        <f>_xlfn.LET(_xlpm.stav,IFERROR(VLOOKUP($C94,#REF!,12,0),""),IF(_xlpm.stav=0,"",_xlpm.stav))</f>
        <v/>
      </c>
      <c r="F94" s="15" t="str">
        <f>_xlfn.LET(_xlpm.dat,IFERROR(VLOOKUP(PomocnáVrácené!C94,#REF!,21,0),""),IF(_xlpm.dat=0,"",_xlpm.dat))</f>
        <v/>
      </c>
      <c r="G94" s="15" t="e">
        <f>_xlfn.LET(_xlpm.dat,VLOOKUP(B94,#REF!,3,0),IF(_xlpm.dat=0,"",_xlpm.dat))</f>
        <v>#REF!</v>
      </c>
      <c r="H94" s="15" t="str">
        <f>_xlfn.LET(_xlpm.stav,IFERROR(VLOOKUP($C94,#REF!,12,0),""),IF(_xlpm.stav=0,"",_xlpm.stav))</f>
        <v/>
      </c>
      <c r="I94" s="15" t="str">
        <f>_xlfn.LET(_xlpm.dat,IFERROR(VLOOKUP(PomocnáVrácené!C94,#REF!,21,0),""),IF(_xlpm.dat=0,"",_xlpm.dat))</f>
        <v/>
      </c>
      <c r="J94" s="15" t="e">
        <f>_xlfn.LET(_xlpm.dat,VLOOKUP(B94,#REF!,3,0),IF(_xlpm.dat=0,"",_xlpm.dat))</f>
        <v>#REF!</v>
      </c>
      <c r="K94" s="1" t="str">
        <f>_xlfn.LET(_xlpm.stav,IFERROR(VLOOKUP($C94,#REF!,12,0),""),IF(_xlpm.stav=0,"",_xlpm.stav))</f>
        <v/>
      </c>
      <c r="L94" s="15" t="str">
        <f>_xlfn.LET(_xlpm.dat,IFERROR(VLOOKUP(PomocnáVrácené!C94,#REF!,21,0),""),IF(_xlpm.dat=0,"",_xlpm.dat))</f>
        <v/>
      </c>
      <c r="M94" s="15" t="e">
        <f>_xlfn.LET(_xlpm.dat,VLOOKUP(B94,#REF!,3,0),IF(_xlpm.dat=0,"",_xlpm.dat))</f>
        <v>#REF!</v>
      </c>
      <c r="N94" s="1" t="str">
        <f>_xlfn.LET(_xlpm.stav,IFERROR(VLOOKUP($C94,#REF!,12,0),""),IF(_xlpm.stav=0,"",_xlpm.stav))</f>
        <v/>
      </c>
      <c r="O94" s="16" t="str">
        <f t="shared" si="1"/>
        <v>NE</v>
      </c>
    </row>
    <row r="95" spans="2:15" x14ac:dyDescent="0.2">
      <c r="B95" s="1" t="e">
        <f>#REF!</f>
        <v>#REF!</v>
      </c>
      <c r="C95" s="1" t="e">
        <f>IF(#REF!=0,"",#REF!)</f>
        <v>#REF!</v>
      </c>
      <c r="D95" s="1" t="e">
        <f>IF(#REF!=0,"",#REF!)</f>
        <v>#REF!</v>
      </c>
      <c r="E95" s="1" t="str">
        <f>_xlfn.LET(_xlpm.stav,IFERROR(VLOOKUP($C95,#REF!,12,0),""),IF(_xlpm.stav=0,"",_xlpm.stav))</f>
        <v/>
      </c>
      <c r="F95" s="15" t="str">
        <f>_xlfn.LET(_xlpm.dat,IFERROR(VLOOKUP(PomocnáVrácené!C95,#REF!,21,0),""),IF(_xlpm.dat=0,"",_xlpm.dat))</f>
        <v/>
      </c>
      <c r="G95" s="15" t="e">
        <f>_xlfn.LET(_xlpm.dat,VLOOKUP(B95,#REF!,3,0),IF(_xlpm.dat=0,"",_xlpm.dat))</f>
        <v>#REF!</v>
      </c>
      <c r="H95" s="15" t="str">
        <f>_xlfn.LET(_xlpm.stav,IFERROR(VLOOKUP($C95,#REF!,12,0),""),IF(_xlpm.stav=0,"",_xlpm.stav))</f>
        <v/>
      </c>
      <c r="I95" s="15" t="str">
        <f>_xlfn.LET(_xlpm.dat,IFERROR(VLOOKUP(PomocnáVrácené!C95,#REF!,21,0),""),IF(_xlpm.dat=0,"",_xlpm.dat))</f>
        <v/>
      </c>
      <c r="J95" s="15" t="e">
        <f>_xlfn.LET(_xlpm.dat,VLOOKUP(B95,#REF!,3,0),IF(_xlpm.dat=0,"",_xlpm.dat))</f>
        <v>#REF!</v>
      </c>
      <c r="K95" s="1" t="str">
        <f>_xlfn.LET(_xlpm.stav,IFERROR(VLOOKUP($C95,#REF!,12,0),""),IF(_xlpm.stav=0,"",_xlpm.stav))</f>
        <v/>
      </c>
      <c r="L95" s="15" t="str">
        <f>_xlfn.LET(_xlpm.dat,IFERROR(VLOOKUP(PomocnáVrácené!C95,#REF!,21,0),""),IF(_xlpm.dat=0,"",_xlpm.dat))</f>
        <v/>
      </c>
      <c r="M95" s="15" t="e">
        <f>_xlfn.LET(_xlpm.dat,VLOOKUP(B95,#REF!,3,0),IF(_xlpm.dat=0,"",_xlpm.dat))</f>
        <v>#REF!</v>
      </c>
      <c r="N95" s="1" t="str">
        <f>_xlfn.LET(_xlpm.stav,IFERROR(VLOOKUP($C95,#REF!,12,0),""),IF(_xlpm.stav=0,"",_xlpm.stav))</f>
        <v/>
      </c>
      <c r="O95" s="16" t="str">
        <f t="shared" si="1"/>
        <v>NE</v>
      </c>
    </row>
    <row r="96" spans="2:15" x14ac:dyDescent="0.2">
      <c r="B96" s="1" t="e">
        <f>#REF!</f>
        <v>#REF!</v>
      </c>
      <c r="C96" s="1" t="e">
        <f>IF(#REF!=0,"",#REF!)</f>
        <v>#REF!</v>
      </c>
      <c r="D96" s="1" t="e">
        <f>IF(#REF!=0,"",#REF!)</f>
        <v>#REF!</v>
      </c>
      <c r="E96" s="1" t="str">
        <f>_xlfn.LET(_xlpm.stav,IFERROR(VLOOKUP($C96,#REF!,12,0),""),IF(_xlpm.stav=0,"",_xlpm.stav))</f>
        <v/>
      </c>
      <c r="F96" s="15" t="str">
        <f>_xlfn.LET(_xlpm.dat,IFERROR(VLOOKUP(PomocnáVrácené!C96,#REF!,21,0),""),IF(_xlpm.dat=0,"",_xlpm.dat))</f>
        <v/>
      </c>
      <c r="G96" s="15" t="e">
        <f>_xlfn.LET(_xlpm.dat,VLOOKUP(B96,#REF!,3,0),IF(_xlpm.dat=0,"",_xlpm.dat))</f>
        <v>#REF!</v>
      </c>
      <c r="H96" s="15" t="str">
        <f>_xlfn.LET(_xlpm.stav,IFERROR(VLOOKUP($C96,#REF!,12,0),""),IF(_xlpm.stav=0,"",_xlpm.stav))</f>
        <v/>
      </c>
      <c r="I96" s="15" t="str">
        <f>_xlfn.LET(_xlpm.dat,IFERROR(VLOOKUP(PomocnáVrácené!C96,#REF!,21,0),""),IF(_xlpm.dat=0,"",_xlpm.dat))</f>
        <v/>
      </c>
      <c r="J96" s="15" t="e">
        <f>_xlfn.LET(_xlpm.dat,VLOOKUP(B96,#REF!,3,0),IF(_xlpm.dat=0,"",_xlpm.dat))</f>
        <v>#REF!</v>
      </c>
      <c r="K96" s="1" t="str">
        <f>_xlfn.LET(_xlpm.stav,IFERROR(VLOOKUP($C96,#REF!,12,0),""),IF(_xlpm.stav=0,"",_xlpm.stav))</f>
        <v/>
      </c>
      <c r="L96" s="15" t="str">
        <f>_xlfn.LET(_xlpm.dat,IFERROR(VLOOKUP(PomocnáVrácené!C96,#REF!,21,0),""),IF(_xlpm.dat=0,"",_xlpm.dat))</f>
        <v/>
      </c>
      <c r="M96" s="15" t="e">
        <f>_xlfn.LET(_xlpm.dat,VLOOKUP(B96,#REF!,3,0),IF(_xlpm.dat=0,"",_xlpm.dat))</f>
        <v>#REF!</v>
      </c>
      <c r="N96" s="1" t="str">
        <f>_xlfn.LET(_xlpm.stav,IFERROR(VLOOKUP($C96,#REF!,12,0),""),IF(_xlpm.stav=0,"",_xlpm.stav))</f>
        <v/>
      </c>
      <c r="O96" s="16" t="str">
        <f t="shared" si="1"/>
        <v>NE</v>
      </c>
    </row>
    <row r="97" spans="2:15" x14ac:dyDescent="0.2">
      <c r="B97" s="1" t="e">
        <f>#REF!</f>
        <v>#REF!</v>
      </c>
      <c r="C97" s="1" t="e">
        <f>IF(#REF!=0,"",#REF!)</f>
        <v>#REF!</v>
      </c>
      <c r="D97" s="1" t="e">
        <f>IF(#REF!=0,"",#REF!)</f>
        <v>#REF!</v>
      </c>
      <c r="E97" s="1" t="str">
        <f>_xlfn.LET(_xlpm.stav,IFERROR(VLOOKUP($C97,#REF!,12,0),""),IF(_xlpm.stav=0,"",_xlpm.stav))</f>
        <v/>
      </c>
      <c r="F97" s="15" t="str">
        <f>_xlfn.LET(_xlpm.dat,IFERROR(VLOOKUP(PomocnáVrácené!C97,#REF!,21,0),""),IF(_xlpm.dat=0,"",_xlpm.dat))</f>
        <v/>
      </c>
      <c r="G97" s="15" t="e">
        <f>_xlfn.LET(_xlpm.dat,VLOOKUP(B97,#REF!,3,0),IF(_xlpm.dat=0,"",_xlpm.dat))</f>
        <v>#REF!</v>
      </c>
      <c r="H97" s="15" t="str">
        <f>_xlfn.LET(_xlpm.stav,IFERROR(VLOOKUP($C97,#REF!,12,0),""),IF(_xlpm.stav=0,"",_xlpm.stav))</f>
        <v/>
      </c>
      <c r="I97" s="15" t="str">
        <f>_xlfn.LET(_xlpm.dat,IFERROR(VLOOKUP(PomocnáVrácené!C97,#REF!,21,0),""),IF(_xlpm.dat=0,"",_xlpm.dat))</f>
        <v/>
      </c>
      <c r="J97" s="15" t="e">
        <f>_xlfn.LET(_xlpm.dat,VLOOKUP(B97,#REF!,3,0),IF(_xlpm.dat=0,"",_xlpm.dat))</f>
        <v>#REF!</v>
      </c>
      <c r="K97" s="1" t="str">
        <f>_xlfn.LET(_xlpm.stav,IFERROR(VLOOKUP($C97,#REF!,12,0),""),IF(_xlpm.stav=0,"",_xlpm.stav))</f>
        <v/>
      </c>
      <c r="L97" s="15" t="str">
        <f>_xlfn.LET(_xlpm.dat,IFERROR(VLOOKUP(PomocnáVrácené!C97,#REF!,21,0),""),IF(_xlpm.dat=0,"",_xlpm.dat))</f>
        <v/>
      </c>
      <c r="M97" s="15" t="e">
        <f>_xlfn.LET(_xlpm.dat,VLOOKUP(B97,#REF!,3,0),IF(_xlpm.dat=0,"",_xlpm.dat))</f>
        <v>#REF!</v>
      </c>
      <c r="N97" s="1" t="str">
        <f>_xlfn.LET(_xlpm.stav,IFERROR(VLOOKUP($C97,#REF!,12,0),""),IF(_xlpm.stav=0,"",_xlpm.stav))</f>
        <v/>
      </c>
      <c r="O97" s="16" t="str">
        <f t="shared" si="1"/>
        <v>NE</v>
      </c>
    </row>
    <row r="98" spans="2:15" x14ac:dyDescent="0.2">
      <c r="B98" s="1" t="e">
        <f>#REF!</f>
        <v>#REF!</v>
      </c>
      <c r="C98" s="1" t="e">
        <f>IF(#REF!=0,"",#REF!)</f>
        <v>#REF!</v>
      </c>
      <c r="D98" s="1" t="e">
        <f>IF(#REF!=0,"",#REF!)</f>
        <v>#REF!</v>
      </c>
      <c r="E98" s="1" t="str">
        <f>_xlfn.LET(_xlpm.stav,IFERROR(VLOOKUP($C98,#REF!,12,0),""),IF(_xlpm.stav=0,"",_xlpm.stav))</f>
        <v/>
      </c>
      <c r="F98" s="15" t="str">
        <f>_xlfn.LET(_xlpm.dat,IFERROR(VLOOKUP(PomocnáVrácené!C98,#REF!,21,0),""),IF(_xlpm.dat=0,"",_xlpm.dat))</f>
        <v/>
      </c>
      <c r="G98" s="15" t="e">
        <f>_xlfn.LET(_xlpm.dat,VLOOKUP(B98,#REF!,3,0),IF(_xlpm.dat=0,"",_xlpm.dat))</f>
        <v>#REF!</v>
      </c>
      <c r="H98" s="15" t="str">
        <f>_xlfn.LET(_xlpm.stav,IFERROR(VLOOKUP($C98,#REF!,12,0),""),IF(_xlpm.stav=0,"",_xlpm.stav))</f>
        <v/>
      </c>
      <c r="I98" s="15" t="str">
        <f>_xlfn.LET(_xlpm.dat,IFERROR(VLOOKUP(PomocnáVrácené!C98,#REF!,21,0),""),IF(_xlpm.dat=0,"",_xlpm.dat))</f>
        <v/>
      </c>
      <c r="J98" s="15" t="e">
        <f>_xlfn.LET(_xlpm.dat,VLOOKUP(B98,#REF!,3,0),IF(_xlpm.dat=0,"",_xlpm.dat))</f>
        <v>#REF!</v>
      </c>
      <c r="K98" s="1" t="str">
        <f>_xlfn.LET(_xlpm.stav,IFERROR(VLOOKUP($C98,#REF!,12,0),""),IF(_xlpm.stav=0,"",_xlpm.stav))</f>
        <v/>
      </c>
      <c r="L98" s="15" t="str">
        <f>_xlfn.LET(_xlpm.dat,IFERROR(VLOOKUP(PomocnáVrácené!C98,#REF!,21,0),""),IF(_xlpm.dat=0,"",_xlpm.dat))</f>
        <v/>
      </c>
      <c r="M98" s="15" t="e">
        <f>_xlfn.LET(_xlpm.dat,VLOOKUP(B98,#REF!,3,0),IF(_xlpm.dat=0,"",_xlpm.dat))</f>
        <v>#REF!</v>
      </c>
      <c r="N98" s="1" t="str">
        <f>_xlfn.LET(_xlpm.stav,IFERROR(VLOOKUP($C98,#REF!,12,0),""),IF(_xlpm.stav=0,"",_xlpm.stav))</f>
        <v/>
      </c>
      <c r="O98" s="16" t="str">
        <f t="shared" si="1"/>
        <v>NE</v>
      </c>
    </row>
    <row r="99" spans="2:15" x14ac:dyDescent="0.2">
      <c r="B99" s="1" t="e">
        <f>#REF!</f>
        <v>#REF!</v>
      </c>
      <c r="C99" s="1" t="e">
        <f>IF(#REF!=0,"",#REF!)</f>
        <v>#REF!</v>
      </c>
      <c r="D99" s="1" t="e">
        <f>IF(#REF!=0,"",#REF!)</f>
        <v>#REF!</v>
      </c>
      <c r="E99" s="1" t="str">
        <f>_xlfn.LET(_xlpm.stav,IFERROR(VLOOKUP($C99,#REF!,12,0),""),IF(_xlpm.stav=0,"",_xlpm.stav))</f>
        <v/>
      </c>
      <c r="F99" s="15" t="str">
        <f>_xlfn.LET(_xlpm.dat,IFERROR(VLOOKUP(PomocnáVrácené!C99,#REF!,21,0),""),IF(_xlpm.dat=0,"",_xlpm.dat))</f>
        <v/>
      </c>
      <c r="G99" s="15" t="e">
        <f>_xlfn.LET(_xlpm.dat,VLOOKUP(B99,#REF!,3,0),IF(_xlpm.dat=0,"",_xlpm.dat))</f>
        <v>#REF!</v>
      </c>
      <c r="H99" s="15" t="str">
        <f>_xlfn.LET(_xlpm.stav,IFERROR(VLOOKUP($C99,#REF!,12,0),""),IF(_xlpm.stav=0,"",_xlpm.stav))</f>
        <v/>
      </c>
      <c r="I99" s="15" t="str">
        <f>_xlfn.LET(_xlpm.dat,IFERROR(VLOOKUP(PomocnáVrácené!C99,#REF!,21,0),""),IF(_xlpm.dat=0,"",_xlpm.dat))</f>
        <v/>
      </c>
      <c r="J99" s="15" t="e">
        <f>_xlfn.LET(_xlpm.dat,VLOOKUP(B99,#REF!,3,0),IF(_xlpm.dat=0,"",_xlpm.dat))</f>
        <v>#REF!</v>
      </c>
      <c r="K99" s="1" t="str">
        <f>_xlfn.LET(_xlpm.stav,IFERROR(VLOOKUP($C99,#REF!,12,0),""),IF(_xlpm.stav=0,"",_xlpm.stav))</f>
        <v/>
      </c>
      <c r="L99" s="15" t="str">
        <f>_xlfn.LET(_xlpm.dat,IFERROR(VLOOKUP(PomocnáVrácené!C99,#REF!,21,0),""),IF(_xlpm.dat=0,"",_xlpm.dat))</f>
        <v/>
      </c>
      <c r="M99" s="15" t="e">
        <f>_xlfn.LET(_xlpm.dat,VLOOKUP(B99,#REF!,3,0),IF(_xlpm.dat=0,"",_xlpm.dat))</f>
        <v>#REF!</v>
      </c>
      <c r="N99" s="1" t="str">
        <f>_xlfn.LET(_xlpm.stav,IFERROR(VLOOKUP($C99,#REF!,12,0),""),IF(_xlpm.stav=0,"",_xlpm.stav))</f>
        <v/>
      </c>
      <c r="O99" s="16" t="str">
        <f t="shared" si="1"/>
        <v>NE</v>
      </c>
    </row>
    <row r="100" spans="2:15" x14ac:dyDescent="0.2">
      <c r="B100" s="1" t="e">
        <f>#REF!</f>
        <v>#REF!</v>
      </c>
      <c r="C100" s="1" t="e">
        <f>IF(#REF!=0,"",#REF!)</f>
        <v>#REF!</v>
      </c>
      <c r="D100" s="1" t="e">
        <f>IF(#REF!=0,"",#REF!)</f>
        <v>#REF!</v>
      </c>
      <c r="E100" s="1" t="str">
        <f>_xlfn.LET(_xlpm.stav,IFERROR(VLOOKUP($C100,#REF!,12,0),""),IF(_xlpm.stav=0,"",_xlpm.stav))</f>
        <v/>
      </c>
      <c r="F100" s="15" t="str">
        <f>_xlfn.LET(_xlpm.dat,IFERROR(VLOOKUP(PomocnáVrácené!C100,#REF!,21,0),""),IF(_xlpm.dat=0,"",_xlpm.dat))</f>
        <v/>
      </c>
      <c r="G100" s="15" t="e">
        <f>_xlfn.LET(_xlpm.dat,VLOOKUP(B100,#REF!,3,0),IF(_xlpm.dat=0,"",_xlpm.dat))</f>
        <v>#REF!</v>
      </c>
      <c r="H100" s="15" t="str">
        <f>_xlfn.LET(_xlpm.stav,IFERROR(VLOOKUP($C100,#REF!,12,0),""),IF(_xlpm.stav=0,"",_xlpm.stav))</f>
        <v/>
      </c>
      <c r="I100" s="15" t="str">
        <f>_xlfn.LET(_xlpm.dat,IFERROR(VLOOKUP(PomocnáVrácené!C100,#REF!,21,0),""),IF(_xlpm.dat=0,"",_xlpm.dat))</f>
        <v/>
      </c>
      <c r="J100" s="15" t="e">
        <f>_xlfn.LET(_xlpm.dat,VLOOKUP(B100,#REF!,3,0),IF(_xlpm.dat=0,"",_xlpm.dat))</f>
        <v>#REF!</v>
      </c>
      <c r="K100" s="1" t="str">
        <f>_xlfn.LET(_xlpm.stav,IFERROR(VLOOKUP($C100,#REF!,12,0),""),IF(_xlpm.stav=0,"",_xlpm.stav))</f>
        <v/>
      </c>
      <c r="L100" s="15" t="str">
        <f>_xlfn.LET(_xlpm.dat,IFERROR(VLOOKUP(PomocnáVrácené!C100,#REF!,21,0),""),IF(_xlpm.dat=0,"",_xlpm.dat))</f>
        <v/>
      </c>
      <c r="M100" s="15" t="e">
        <f>_xlfn.LET(_xlpm.dat,VLOOKUP(B100,#REF!,3,0),IF(_xlpm.dat=0,"",_xlpm.dat))</f>
        <v>#REF!</v>
      </c>
      <c r="N100" s="1" t="str">
        <f>_xlfn.LET(_xlpm.stav,IFERROR(VLOOKUP($C100,#REF!,12,0),""),IF(_xlpm.stav=0,"",_xlpm.stav))</f>
        <v/>
      </c>
      <c r="O100" s="16" t="str">
        <f t="shared" si="1"/>
        <v>NE</v>
      </c>
    </row>
    <row r="101" spans="2:15" x14ac:dyDescent="0.2">
      <c r="B101" s="1" t="e">
        <f>#REF!</f>
        <v>#REF!</v>
      </c>
      <c r="C101" s="1" t="e">
        <f>IF(#REF!=0,"",#REF!)</f>
        <v>#REF!</v>
      </c>
      <c r="D101" s="1" t="e">
        <f>IF(#REF!=0,"",#REF!)</f>
        <v>#REF!</v>
      </c>
      <c r="E101" s="1" t="str">
        <f>_xlfn.LET(_xlpm.stav,IFERROR(VLOOKUP($C101,#REF!,12,0),""),IF(_xlpm.stav=0,"",_xlpm.stav))</f>
        <v/>
      </c>
      <c r="F101" s="15" t="str">
        <f>_xlfn.LET(_xlpm.dat,IFERROR(VLOOKUP(PomocnáVrácené!C101,#REF!,21,0),""),IF(_xlpm.dat=0,"",_xlpm.dat))</f>
        <v/>
      </c>
      <c r="G101" s="15" t="e">
        <f>_xlfn.LET(_xlpm.dat,VLOOKUP(B101,#REF!,3,0),IF(_xlpm.dat=0,"",_xlpm.dat))</f>
        <v>#REF!</v>
      </c>
      <c r="H101" s="15" t="str">
        <f>_xlfn.LET(_xlpm.stav,IFERROR(VLOOKUP($C101,#REF!,12,0),""),IF(_xlpm.stav=0,"",_xlpm.stav))</f>
        <v/>
      </c>
      <c r="I101" s="15" t="str">
        <f>_xlfn.LET(_xlpm.dat,IFERROR(VLOOKUP(PomocnáVrácené!C101,#REF!,21,0),""),IF(_xlpm.dat=0,"",_xlpm.dat))</f>
        <v/>
      </c>
      <c r="J101" s="15" t="e">
        <f>_xlfn.LET(_xlpm.dat,VLOOKUP(B101,#REF!,3,0),IF(_xlpm.dat=0,"",_xlpm.dat))</f>
        <v>#REF!</v>
      </c>
      <c r="K101" s="1" t="str">
        <f>_xlfn.LET(_xlpm.stav,IFERROR(VLOOKUP($C101,#REF!,12,0),""),IF(_xlpm.stav=0,"",_xlpm.stav))</f>
        <v/>
      </c>
      <c r="L101" s="15" t="str">
        <f>_xlfn.LET(_xlpm.dat,IFERROR(VLOOKUP(PomocnáVrácené!C101,#REF!,21,0),""),IF(_xlpm.dat=0,"",_xlpm.dat))</f>
        <v/>
      </c>
      <c r="M101" s="15" t="e">
        <f>_xlfn.LET(_xlpm.dat,VLOOKUP(B101,#REF!,3,0),IF(_xlpm.dat=0,"",_xlpm.dat))</f>
        <v>#REF!</v>
      </c>
      <c r="N101" s="1" t="str">
        <f>_xlfn.LET(_xlpm.stav,IFERROR(VLOOKUP($C101,#REF!,12,0),""),IF(_xlpm.stav=0,"",_xlpm.stav))</f>
        <v/>
      </c>
      <c r="O101" s="16" t="str">
        <f t="shared" si="1"/>
        <v>NE</v>
      </c>
    </row>
    <row r="102" spans="2:15" x14ac:dyDescent="0.2">
      <c r="B102" s="1" t="e">
        <f>#REF!</f>
        <v>#REF!</v>
      </c>
      <c r="C102" s="1" t="e">
        <f>IF(#REF!=0,"",#REF!)</f>
        <v>#REF!</v>
      </c>
      <c r="D102" s="1" t="e">
        <f>IF(#REF!=0,"",#REF!)</f>
        <v>#REF!</v>
      </c>
      <c r="E102" s="1" t="str">
        <f>_xlfn.LET(_xlpm.stav,IFERROR(VLOOKUP($C102,#REF!,12,0),""),IF(_xlpm.stav=0,"",_xlpm.stav))</f>
        <v/>
      </c>
      <c r="F102" s="15" t="str">
        <f>_xlfn.LET(_xlpm.dat,IFERROR(VLOOKUP(PomocnáVrácené!C102,#REF!,21,0),""),IF(_xlpm.dat=0,"",_xlpm.dat))</f>
        <v/>
      </c>
      <c r="G102" s="15" t="e">
        <f>_xlfn.LET(_xlpm.dat,VLOOKUP(B102,#REF!,3,0),IF(_xlpm.dat=0,"",_xlpm.dat))</f>
        <v>#REF!</v>
      </c>
      <c r="H102" s="15" t="str">
        <f>_xlfn.LET(_xlpm.stav,IFERROR(VLOOKUP($C102,#REF!,12,0),""),IF(_xlpm.stav=0,"",_xlpm.stav))</f>
        <v/>
      </c>
      <c r="I102" s="15" t="str">
        <f>_xlfn.LET(_xlpm.dat,IFERROR(VLOOKUP(PomocnáVrácené!C102,#REF!,21,0),""),IF(_xlpm.dat=0,"",_xlpm.dat))</f>
        <v/>
      </c>
      <c r="J102" s="15" t="e">
        <f>_xlfn.LET(_xlpm.dat,VLOOKUP(B102,#REF!,3,0),IF(_xlpm.dat=0,"",_xlpm.dat))</f>
        <v>#REF!</v>
      </c>
      <c r="K102" s="1" t="str">
        <f>_xlfn.LET(_xlpm.stav,IFERROR(VLOOKUP($C102,#REF!,12,0),""),IF(_xlpm.stav=0,"",_xlpm.stav))</f>
        <v/>
      </c>
      <c r="L102" s="15" t="str">
        <f>_xlfn.LET(_xlpm.dat,IFERROR(VLOOKUP(PomocnáVrácené!C102,#REF!,21,0),""),IF(_xlpm.dat=0,"",_xlpm.dat))</f>
        <v/>
      </c>
      <c r="M102" s="15" t="e">
        <f>_xlfn.LET(_xlpm.dat,VLOOKUP(B102,#REF!,3,0),IF(_xlpm.dat=0,"",_xlpm.dat))</f>
        <v>#REF!</v>
      </c>
      <c r="N102" s="1" t="str">
        <f>_xlfn.LET(_xlpm.stav,IFERROR(VLOOKUP($C102,#REF!,12,0),""),IF(_xlpm.stav=0,"",_xlpm.stav))</f>
        <v/>
      </c>
      <c r="O102" s="16" t="str">
        <f t="shared" si="1"/>
        <v>NE</v>
      </c>
    </row>
    <row r="103" spans="2:15" x14ac:dyDescent="0.2">
      <c r="B103" s="1" t="e">
        <f>#REF!</f>
        <v>#REF!</v>
      </c>
      <c r="C103" s="1" t="e">
        <f>IF(#REF!=0,"",#REF!)</f>
        <v>#REF!</v>
      </c>
      <c r="D103" s="1" t="e">
        <f>IF(#REF!=0,"",#REF!)</f>
        <v>#REF!</v>
      </c>
      <c r="E103" s="1" t="str">
        <f>_xlfn.LET(_xlpm.stav,IFERROR(VLOOKUP($C103,#REF!,12,0),""),IF(_xlpm.stav=0,"",_xlpm.stav))</f>
        <v/>
      </c>
      <c r="F103" s="15" t="str">
        <f>_xlfn.LET(_xlpm.dat,IFERROR(VLOOKUP(PomocnáVrácené!C103,#REF!,21,0),""),IF(_xlpm.dat=0,"",_xlpm.dat))</f>
        <v/>
      </c>
      <c r="G103" s="15" t="e">
        <f>_xlfn.LET(_xlpm.dat,VLOOKUP(B103,#REF!,3,0),IF(_xlpm.dat=0,"",_xlpm.dat))</f>
        <v>#REF!</v>
      </c>
      <c r="H103" s="15" t="str">
        <f>_xlfn.LET(_xlpm.stav,IFERROR(VLOOKUP($C103,#REF!,12,0),""),IF(_xlpm.stav=0,"",_xlpm.stav))</f>
        <v/>
      </c>
      <c r="I103" s="15" t="str">
        <f>_xlfn.LET(_xlpm.dat,IFERROR(VLOOKUP(PomocnáVrácené!C103,#REF!,21,0),""),IF(_xlpm.dat=0,"",_xlpm.dat))</f>
        <v/>
      </c>
      <c r="J103" s="15" t="e">
        <f>_xlfn.LET(_xlpm.dat,VLOOKUP(B103,#REF!,3,0),IF(_xlpm.dat=0,"",_xlpm.dat))</f>
        <v>#REF!</v>
      </c>
      <c r="K103" s="1" t="str">
        <f>_xlfn.LET(_xlpm.stav,IFERROR(VLOOKUP($C103,#REF!,12,0),""),IF(_xlpm.stav=0,"",_xlpm.stav))</f>
        <v/>
      </c>
      <c r="L103" s="15" t="str">
        <f>_xlfn.LET(_xlpm.dat,IFERROR(VLOOKUP(PomocnáVrácené!C103,#REF!,21,0),""),IF(_xlpm.dat=0,"",_xlpm.dat))</f>
        <v/>
      </c>
      <c r="M103" s="15" t="e">
        <f>_xlfn.LET(_xlpm.dat,VLOOKUP(B103,#REF!,3,0),IF(_xlpm.dat=0,"",_xlpm.dat))</f>
        <v>#REF!</v>
      </c>
      <c r="N103" s="1" t="str">
        <f>_xlfn.LET(_xlpm.stav,IFERROR(VLOOKUP($C103,#REF!,12,0),""),IF(_xlpm.stav=0,"",_xlpm.stav))</f>
        <v/>
      </c>
      <c r="O103" s="16" t="str">
        <f t="shared" si="1"/>
        <v>NE</v>
      </c>
    </row>
    <row r="104" spans="2:15" x14ac:dyDescent="0.2">
      <c r="B104" s="1" t="e">
        <f>#REF!</f>
        <v>#REF!</v>
      </c>
      <c r="C104" s="1" t="e">
        <f>IF(#REF!=0,"",#REF!)</f>
        <v>#REF!</v>
      </c>
      <c r="D104" s="1" t="e">
        <f>IF(#REF!=0,"",#REF!)</f>
        <v>#REF!</v>
      </c>
      <c r="E104" s="1" t="str">
        <f>_xlfn.LET(_xlpm.stav,IFERROR(VLOOKUP($C104,#REF!,12,0),""),IF(_xlpm.stav=0,"",_xlpm.stav))</f>
        <v/>
      </c>
      <c r="F104" s="15" t="str">
        <f>_xlfn.LET(_xlpm.dat,IFERROR(VLOOKUP(PomocnáVrácené!C104,#REF!,21,0),""),IF(_xlpm.dat=0,"",_xlpm.dat))</f>
        <v/>
      </c>
      <c r="G104" s="15" t="e">
        <f>_xlfn.LET(_xlpm.dat,VLOOKUP(B104,#REF!,3,0),IF(_xlpm.dat=0,"",_xlpm.dat))</f>
        <v>#REF!</v>
      </c>
      <c r="H104" s="15" t="str">
        <f>_xlfn.LET(_xlpm.stav,IFERROR(VLOOKUP($C104,#REF!,12,0),""),IF(_xlpm.stav=0,"",_xlpm.stav))</f>
        <v/>
      </c>
      <c r="I104" s="15" t="str">
        <f>_xlfn.LET(_xlpm.dat,IFERROR(VLOOKUP(PomocnáVrácené!C104,#REF!,21,0),""),IF(_xlpm.dat=0,"",_xlpm.dat))</f>
        <v/>
      </c>
      <c r="J104" s="15" t="e">
        <f>_xlfn.LET(_xlpm.dat,VLOOKUP(B104,#REF!,3,0),IF(_xlpm.dat=0,"",_xlpm.dat))</f>
        <v>#REF!</v>
      </c>
      <c r="K104" s="1" t="str">
        <f>_xlfn.LET(_xlpm.stav,IFERROR(VLOOKUP($C104,#REF!,12,0),""),IF(_xlpm.stav=0,"",_xlpm.stav))</f>
        <v/>
      </c>
      <c r="L104" s="15" t="str">
        <f>_xlfn.LET(_xlpm.dat,IFERROR(VLOOKUP(PomocnáVrácené!C104,#REF!,21,0),""),IF(_xlpm.dat=0,"",_xlpm.dat))</f>
        <v/>
      </c>
      <c r="M104" s="15" t="e">
        <f>_xlfn.LET(_xlpm.dat,VLOOKUP(B104,#REF!,3,0),IF(_xlpm.dat=0,"",_xlpm.dat))</f>
        <v>#REF!</v>
      </c>
      <c r="N104" s="1" t="str">
        <f>_xlfn.LET(_xlpm.stav,IFERROR(VLOOKUP($C104,#REF!,12,0),""),IF(_xlpm.stav=0,"",_xlpm.stav))</f>
        <v/>
      </c>
      <c r="O104" s="16" t="str">
        <f t="shared" si="1"/>
        <v>NE</v>
      </c>
    </row>
    <row r="105" spans="2:15" x14ac:dyDescent="0.2">
      <c r="B105" s="1" t="e">
        <f>#REF!</f>
        <v>#REF!</v>
      </c>
      <c r="C105" s="1" t="e">
        <f>IF(#REF!=0,"",#REF!)</f>
        <v>#REF!</v>
      </c>
      <c r="D105" s="1" t="e">
        <f>IF(#REF!=0,"",#REF!)</f>
        <v>#REF!</v>
      </c>
      <c r="E105" s="1" t="str">
        <f>_xlfn.LET(_xlpm.stav,IFERROR(VLOOKUP($C105,#REF!,12,0),""),IF(_xlpm.stav=0,"",_xlpm.stav))</f>
        <v/>
      </c>
      <c r="F105" s="15" t="str">
        <f>_xlfn.LET(_xlpm.dat,IFERROR(VLOOKUP(PomocnáVrácené!C105,#REF!,21,0),""),IF(_xlpm.dat=0,"",_xlpm.dat))</f>
        <v/>
      </c>
      <c r="G105" s="15" t="e">
        <f>_xlfn.LET(_xlpm.dat,VLOOKUP(B105,#REF!,3,0),IF(_xlpm.dat=0,"",_xlpm.dat))</f>
        <v>#REF!</v>
      </c>
      <c r="H105" s="15" t="str">
        <f>_xlfn.LET(_xlpm.stav,IFERROR(VLOOKUP($C105,#REF!,12,0),""),IF(_xlpm.stav=0,"",_xlpm.stav))</f>
        <v/>
      </c>
      <c r="I105" s="15" t="str">
        <f>_xlfn.LET(_xlpm.dat,IFERROR(VLOOKUP(PomocnáVrácené!C105,#REF!,21,0),""),IF(_xlpm.dat=0,"",_xlpm.dat))</f>
        <v/>
      </c>
      <c r="J105" s="15" t="e">
        <f>_xlfn.LET(_xlpm.dat,VLOOKUP(B105,#REF!,3,0),IF(_xlpm.dat=0,"",_xlpm.dat))</f>
        <v>#REF!</v>
      </c>
      <c r="K105" s="1" t="str">
        <f>_xlfn.LET(_xlpm.stav,IFERROR(VLOOKUP($C105,#REF!,12,0),""),IF(_xlpm.stav=0,"",_xlpm.stav))</f>
        <v/>
      </c>
      <c r="L105" s="15" t="str">
        <f>_xlfn.LET(_xlpm.dat,IFERROR(VLOOKUP(PomocnáVrácené!C105,#REF!,21,0),""),IF(_xlpm.dat=0,"",_xlpm.dat))</f>
        <v/>
      </c>
      <c r="M105" s="15" t="e">
        <f>_xlfn.LET(_xlpm.dat,VLOOKUP(B105,#REF!,3,0),IF(_xlpm.dat=0,"",_xlpm.dat))</f>
        <v>#REF!</v>
      </c>
      <c r="N105" s="1" t="str">
        <f>_xlfn.LET(_xlpm.stav,IFERROR(VLOOKUP($C105,#REF!,12,0),""),IF(_xlpm.stav=0,"",_xlpm.stav))</f>
        <v/>
      </c>
      <c r="O105" s="16" t="str">
        <f t="shared" si="1"/>
        <v>NE</v>
      </c>
    </row>
    <row r="106" spans="2:15" x14ac:dyDescent="0.2">
      <c r="B106" s="1" t="e">
        <f>#REF!</f>
        <v>#REF!</v>
      </c>
      <c r="C106" s="1" t="e">
        <f>IF(#REF!=0,"",#REF!)</f>
        <v>#REF!</v>
      </c>
      <c r="D106" s="1" t="e">
        <f>IF(#REF!=0,"",#REF!)</f>
        <v>#REF!</v>
      </c>
      <c r="E106" s="1" t="str">
        <f>_xlfn.LET(_xlpm.stav,IFERROR(VLOOKUP($C106,#REF!,12,0),""),IF(_xlpm.stav=0,"",_xlpm.stav))</f>
        <v/>
      </c>
      <c r="F106" s="15" t="str">
        <f>_xlfn.LET(_xlpm.dat,IFERROR(VLOOKUP(PomocnáVrácené!C106,#REF!,21,0),""),IF(_xlpm.dat=0,"",_xlpm.dat))</f>
        <v/>
      </c>
      <c r="G106" s="15" t="e">
        <f>_xlfn.LET(_xlpm.dat,VLOOKUP(B106,#REF!,3,0),IF(_xlpm.dat=0,"",_xlpm.dat))</f>
        <v>#REF!</v>
      </c>
      <c r="H106" s="15" t="str">
        <f>_xlfn.LET(_xlpm.stav,IFERROR(VLOOKUP($C106,#REF!,12,0),""),IF(_xlpm.stav=0,"",_xlpm.stav))</f>
        <v/>
      </c>
      <c r="I106" s="15" t="str">
        <f>_xlfn.LET(_xlpm.dat,IFERROR(VLOOKUP(PomocnáVrácené!C106,#REF!,21,0),""),IF(_xlpm.dat=0,"",_xlpm.dat))</f>
        <v/>
      </c>
      <c r="J106" s="15" t="e">
        <f>_xlfn.LET(_xlpm.dat,VLOOKUP(B106,#REF!,3,0),IF(_xlpm.dat=0,"",_xlpm.dat))</f>
        <v>#REF!</v>
      </c>
      <c r="K106" s="1" t="str">
        <f>_xlfn.LET(_xlpm.stav,IFERROR(VLOOKUP($C106,#REF!,12,0),""),IF(_xlpm.stav=0,"",_xlpm.stav))</f>
        <v/>
      </c>
      <c r="L106" s="15" t="str">
        <f>_xlfn.LET(_xlpm.dat,IFERROR(VLOOKUP(PomocnáVrácené!C106,#REF!,21,0),""),IF(_xlpm.dat=0,"",_xlpm.dat))</f>
        <v/>
      </c>
      <c r="M106" s="15" t="e">
        <f>_xlfn.LET(_xlpm.dat,VLOOKUP(B106,#REF!,3,0),IF(_xlpm.dat=0,"",_xlpm.dat))</f>
        <v>#REF!</v>
      </c>
      <c r="N106" s="1" t="str">
        <f>_xlfn.LET(_xlpm.stav,IFERROR(VLOOKUP($C106,#REF!,12,0),""),IF(_xlpm.stav=0,"",_xlpm.stav))</f>
        <v/>
      </c>
      <c r="O106" s="16" t="str">
        <f t="shared" si="1"/>
        <v>NE</v>
      </c>
    </row>
    <row r="107" spans="2:15" x14ac:dyDescent="0.2">
      <c r="B107" s="1" t="e">
        <f>#REF!</f>
        <v>#REF!</v>
      </c>
      <c r="C107" s="1" t="e">
        <f>IF(#REF!=0,"",#REF!)</f>
        <v>#REF!</v>
      </c>
      <c r="D107" s="1" t="e">
        <f>IF(#REF!=0,"",#REF!)</f>
        <v>#REF!</v>
      </c>
      <c r="E107" s="1" t="str">
        <f>_xlfn.LET(_xlpm.stav,IFERROR(VLOOKUP($C107,#REF!,12,0),""),IF(_xlpm.stav=0,"",_xlpm.stav))</f>
        <v/>
      </c>
      <c r="F107" s="15" t="str">
        <f>_xlfn.LET(_xlpm.dat,IFERROR(VLOOKUP(PomocnáVrácené!C107,#REF!,21,0),""),IF(_xlpm.dat=0,"",_xlpm.dat))</f>
        <v/>
      </c>
      <c r="G107" s="15" t="e">
        <f>_xlfn.LET(_xlpm.dat,VLOOKUP(B107,#REF!,3,0),IF(_xlpm.dat=0,"",_xlpm.dat))</f>
        <v>#REF!</v>
      </c>
      <c r="H107" s="15" t="str">
        <f>_xlfn.LET(_xlpm.stav,IFERROR(VLOOKUP($C107,#REF!,12,0),""),IF(_xlpm.stav=0,"",_xlpm.stav))</f>
        <v/>
      </c>
      <c r="I107" s="15" t="str">
        <f>_xlfn.LET(_xlpm.dat,IFERROR(VLOOKUP(PomocnáVrácené!C107,#REF!,21,0),""),IF(_xlpm.dat=0,"",_xlpm.dat))</f>
        <v/>
      </c>
      <c r="J107" s="15" t="e">
        <f>_xlfn.LET(_xlpm.dat,VLOOKUP(B107,#REF!,3,0),IF(_xlpm.dat=0,"",_xlpm.dat))</f>
        <v>#REF!</v>
      </c>
      <c r="K107" s="1" t="str">
        <f>_xlfn.LET(_xlpm.stav,IFERROR(VLOOKUP($C107,#REF!,12,0),""),IF(_xlpm.stav=0,"",_xlpm.stav))</f>
        <v/>
      </c>
      <c r="L107" s="15" t="str">
        <f>_xlfn.LET(_xlpm.dat,IFERROR(VLOOKUP(PomocnáVrácené!C107,#REF!,21,0),""),IF(_xlpm.dat=0,"",_xlpm.dat))</f>
        <v/>
      </c>
      <c r="M107" s="15" t="e">
        <f>_xlfn.LET(_xlpm.dat,VLOOKUP(B107,#REF!,3,0),IF(_xlpm.dat=0,"",_xlpm.dat))</f>
        <v>#REF!</v>
      </c>
      <c r="N107" s="1" t="str">
        <f>_xlfn.LET(_xlpm.stav,IFERROR(VLOOKUP($C107,#REF!,12,0),""),IF(_xlpm.stav=0,"",_xlpm.stav))</f>
        <v/>
      </c>
      <c r="O107" s="16" t="str">
        <f t="shared" si="1"/>
        <v>NE</v>
      </c>
    </row>
    <row r="108" spans="2:15" x14ac:dyDescent="0.2">
      <c r="B108" s="1" t="e">
        <f>#REF!</f>
        <v>#REF!</v>
      </c>
      <c r="C108" s="1" t="e">
        <f>IF(#REF!=0,"",#REF!)</f>
        <v>#REF!</v>
      </c>
      <c r="D108" s="1" t="e">
        <f>IF(#REF!=0,"",#REF!)</f>
        <v>#REF!</v>
      </c>
      <c r="E108" s="1" t="str">
        <f>_xlfn.LET(_xlpm.stav,IFERROR(VLOOKUP($C108,#REF!,12,0),""),IF(_xlpm.stav=0,"",_xlpm.stav))</f>
        <v/>
      </c>
      <c r="F108" s="15" t="str">
        <f>_xlfn.LET(_xlpm.dat,IFERROR(VLOOKUP(PomocnáVrácené!C108,#REF!,21,0),""),IF(_xlpm.dat=0,"",_xlpm.dat))</f>
        <v/>
      </c>
      <c r="G108" s="15" t="e">
        <f>_xlfn.LET(_xlpm.dat,VLOOKUP(B108,#REF!,3,0),IF(_xlpm.dat=0,"",_xlpm.dat))</f>
        <v>#REF!</v>
      </c>
      <c r="H108" s="15" t="str">
        <f>_xlfn.LET(_xlpm.stav,IFERROR(VLOOKUP($C108,#REF!,12,0),""),IF(_xlpm.stav=0,"",_xlpm.stav))</f>
        <v/>
      </c>
      <c r="I108" s="15" t="str">
        <f>_xlfn.LET(_xlpm.dat,IFERROR(VLOOKUP(PomocnáVrácené!C108,#REF!,21,0),""),IF(_xlpm.dat=0,"",_xlpm.dat))</f>
        <v/>
      </c>
      <c r="J108" s="15" t="e">
        <f>_xlfn.LET(_xlpm.dat,VLOOKUP(B108,#REF!,3,0),IF(_xlpm.dat=0,"",_xlpm.dat))</f>
        <v>#REF!</v>
      </c>
      <c r="K108" s="1" t="str">
        <f>_xlfn.LET(_xlpm.stav,IFERROR(VLOOKUP($C108,#REF!,12,0),""),IF(_xlpm.stav=0,"",_xlpm.stav))</f>
        <v/>
      </c>
      <c r="L108" s="15" t="str">
        <f>_xlfn.LET(_xlpm.dat,IFERROR(VLOOKUP(PomocnáVrácené!C108,#REF!,21,0),""),IF(_xlpm.dat=0,"",_xlpm.dat))</f>
        <v/>
      </c>
      <c r="M108" s="15" t="e">
        <f>_xlfn.LET(_xlpm.dat,VLOOKUP(B108,#REF!,3,0),IF(_xlpm.dat=0,"",_xlpm.dat))</f>
        <v>#REF!</v>
      </c>
      <c r="N108" s="1" t="str">
        <f>_xlfn.LET(_xlpm.stav,IFERROR(VLOOKUP($C108,#REF!,12,0),""),IF(_xlpm.stav=0,"",_xlpm.stav))</f>
        <v/>
      </c>
      <c r="O108" s="16" t="str">
        <f t="shared" si="1"/>
        <v>NE</v>
      </c>
    </row>
    <row r="109" spans="2:15" x14ac:dyDescent="0.2">
      <c r="B109" s="1" t="e">
        <f>#REF!</f>
        <v>#REF!</v>
      </c>
      <c r="C109" s="1" t="e">
        <f>IF(#REF!=0,"",#REF!)</f>
        <v>#REF!</v>
      </c>
      <c r="D109" s="1" t="e">
        <f>IF(#REF!=0,"",#REF!)</f>
        <v>#REF!</v>
      </c>
      <c r="E109" s="1" t="str">
        <f>_xlfn.LET(_xlpm.stav,IFERROR(VLOOKUP($C109,#REF!,12,0),""),IF(_xlpm.stav=0,"",_xlpm.stav))</f>
        <v/>
      </c>
      <c r="F109" s="15" t="str">
        <f>_xlfn.LET(_xlpm.dat,IFERROR(VLOOKUP(PomocnáVrácené!C109,#REF!,21,0),""),IF(_xlpm.dat=0,"",_xlpm.dat))</f>
        <v/>
      </c>
      <c r="G109" s="15" t="e">
        <f>_xlfn.LET(_xlpm.dat,VLOOKUP(B109,#REF!,3,0),IF(_xlpm.dat=0,"",_xlpm.dat))</f>
        <v>#REF!</v>
      </c>
      <c r="H109" s="15" t="str">
        <f>_xlfn.LET(_xlpm.stav,IFERROR(VLOOKUP($C109,#REF!,12,0),""),IF(_xlpm.stav=0,"",_xlpm.stav))</f>
        <v/>
      </c>
      <c r="I109" s="15" t="str">
        <f>_xlfn.LET(_xlpm.dat,IFERROR(VLOOKUP(PomocnáVrácené!C109,#REF!,21,0),""),IF(_xlpm.dat=0,"",_xlpm.dat))</f>
        <v/>
      </c>
      <c r="J109" s="15" t="e">
        <f>_xlfn.LET(_xlpm.dat,VLOOKUP(B109,#REF!,3,0),IF(_xlpm.dat=0,"",_xlpm.dat))</f>
        <v>#REF!</v>
      </c>
      <c r="K109" s="1" t="str">
        <f>_xlfn.LET(_xlpm.stav,IFERROR(VLOOKUP($C109,#REF!,12,0),""),IF(_xlpm.stav=0,"",_xlpm.stav))</f>
        <v/>
      </c>
      <c r="L109" s="15" t="str">
        <f>_xlfn.LET(_xlpm.dat,IFERROR(VLOOKUP(PomocnáVrácené!C109,#REF!,21,0),""),IF(_xlpm.dat=0,"",_xlpm.dat))</f>
        <v/>
      </c>
      <c r="M109" s="15" t="e">
        <f>_xlfn.LET(_xlpm.dat,VLOOKUP(B109,#REF!,3,0),IF(_xlpm.dat=0,"",_xlpm.dat))</f>
        <v>#REF!</v>
      </c>
      <c r="N109" s="1" t="str">
        <f>_xlfn.LET(_xlpm.stav,IFERROR(VLOOKUP($C109,#REF!,12,0),""),IF(_xlpm.stav=0,"",_xlpm.stav))</f>
        <v/>
      </c>
      <c r="O109" s="16" t="str">
        <f t="shared" si="1"/>
        <v>NE</v>
      </c>
    </row>
    <row r="110" spans="2:15" x14ac:dyDescent="0.2">
      <c r="B110" s="1" t="e">
        <f>#REF!</f>
        <v>#REF!</v>
      </c>
      <c r="C110" s="1" t="e">
        <f>IF(#REF!=0,"",#REF!)</f>
        <v>#REF!</v>
      </c>
      <c r="D110" s="1" t="e">
        <f>IF(#REF!=0,"",#REF!)</f>
        <v>#REF!</v>
      </c>
      <c r="E110" s="1" t="str">
        <f>_xlfn.LET(_xlpm.stav,IFERROR(VLOOKUP($C110,#REF!,12,0),""),IF(_xlpm.stav=0,"",_xlpm.stav))</f>
        <v/>
      </c>
      <c r="F110" s="15" t="str">
        <f>_xlfn.LET(_xlpm.dat,IFERROR(VLOOKUP(PomocnáVrácené!C110,#REF!,21,0),""),IF(_xlpm.dat=0,"",_xlpm.dat))</f>
        <v/>
      </c>
      <c r="G110" s="15" t="e">
        <f>_xlfn.LET(_xlpm.dat,VLOOKUP(B110,#REF!,3,0),IF(_xlpm.dat=0,"",_xlpm.dat))</f>
        <v>#REF!</v>
      </c>
      <c r="H110" s="15" t="str">
        <f>_xlfn.LET(_xlpm.stav,IFERROR(VLOOKUP($C110,#REF!,12,0),""),IF(_xlpm.stav=0,"",_xlpm.stav))</f>
        <v/>
      </c>
      <c r="I110" s="15" t="str">
        <f>_xlfn.LET(_xlpm.dat,IFERROR(VLOOKUP(PomocnáVrácené!C110,#REF!,21,0),""),IF(_xlpm.dat=0,"",_xlpm.dat))</f>
        <v/>
      </c>
      <c r="J110" s="15" t="e">
        <f>_xlfn.LET(_xlpm.dat,VLOOKUP(B110,#REF!,3,0),IF(_xlpm.dat=0,"",_xlpm.dat))</f>
        <v>#REF!</v>
      </c>
      <c r="K110" s="1" t="str">
        <f>_xlfn.LET(_xlpm.stav,IFERROR(VLOOKUP($C110,#REF!,12,0),""),IF(_xlpm.stav=0,"",_xlpm.stav))</f>
        <v/>
      </c>
      <c r="L110" s="15" t="str">
        <f>_xlfn.LET(_xlpm.dat,IFERROR(VLOOKUP(PomocnáVrácené!C110,#REF!,21,0),""),IF(_xlpm.dat=0,"",_xlpm.dat))</f>
        <v/>
      </c>
      <c r="M110" s="15" t="e">
        <f>_xlfn.LET(_xlpm.dat,VLOOKUP(B110,#REF!,3,0),IF(_xlpm.dat=0,"",_xlpm.dat))</f>
        <v>#REF!</v>
      </c>
      <c r="N110" s="1" t="str">
        <f>_xlfn.LET(_xlpm.stav,IFERROR(VLOOKUP($C110,#REF!,12,0),""),IF(_xlpm.stav=0,"",_xlpm.stav))</f>
        <v/>
      </c>
      <c r="O110" s="16" t="str">
        <f t="shared" si="1"/>
        <v>NE</v>
      </c>
    </row>
    <row r="111" spans="2:15" x14ac:dyDescent="0.2">
      <c r="B111" s="1" t="e">
        <f>#REF!</f>
        <v>#REF!</v>
      </c>
      <c r="C111" s="1" t="e">
        <f>IF(#REF!=0,"",#REF!)</f>
        <v>#REF!</v>
      </c>
      <c r="D111" s="1" t="e">
        <f>IF(#REF!=0,"",#REF!)</f>
        <v>#REF!</v>
      </c>
      <c r="E111" s="1" t="str">
        <f>_xlfn.LET(_xlpm.stav,IFERROR(VLOOKUP($C111,#REF!,12,0),""),IF(_xlpm.stav=0,"",_xlpm.stav))</f>
        <v/>
      </c>
      <c r="F111" s="15" t="str">
        <f>_xlfn.LET(_xlpm.dat,IFERROR(VLOOKUP(PomocnáVrácené!C111,#REF!,21,0),""),IF(_xlpm.dat=0,"",_xlpm.dat))</f>
        <v/>
      </c>
      <c r="G111" s="15" t="e">
        <f>_xlfn.LET(_xlpm.dat,VLOOKUP(B111,#REF!,3,0),IF(_xlpm.dat=0,"",_xlpm.dat))</f>
        <v>#REF!</v>
      </c>
      <c r="H111" s="15" t="str">
        <f>_xlfn.LET(_xlpm.stav,IFERROR(VLOOKUP($C111,#REF!,12,0),""),IF(_xlpm.stav=0,"",_xlpm.stav))</f>
        <v/>
      </c>
      <c r="I111" s="15" t="str">
        <f>_xlfn.LET(_xlpm.dat,IFERROR(VLOOKUP(PomocnáVrácené!C111,#REF!,21,0),""),IF(_xlpm.dat=0,"",_xlpm.dat))</f>
        <v/>
      </c>
      <c r="J111" s="15" t="e">
        <f>_xlfn.LET(_xlpm.dat,VLOOKUP(B111,#REF!,3,0),IF(_xlpm.dat=0,"",_xlpm.dat))</f>
        <v>#REF!</v>
      </c>
      <c r="K111" s="1" t="str">
        <f>_xlfn.LET(_xlpm.stav,IFERROR(VLOOKUP($C111,#REF!,12,0),""),IF(_xlpm.stav=0,"",_xlpm.stav))</f>
        <v/>
      </c>
      <c r="L111" s="15" t="str">
        <f>_xlfn.LET(_xlpm.dat,IFERROR(VLOOKUP(PomocnáVrácené!C111,#REF!,21,0),""),IF(_xlpm.dat=0,"",_xlpm.dat))</f>
        <v/>
      </c>
      <c r="M111" s="15" t="e">
        <f>_xlfn.LET(_xlpm.dat,VLOOKUP(B111,#REF!,3,0),IF(_xlpm.dat=0,"",_xlpm.dat))</f>
        <v>#REF!</v>
      </c>
      <c r="N111" s="1" t="str">
        <f>_xlfn.LET(_xlpm.stav,IFERROR(VLOOKUP($C111,#REF!,12,0),""),IF(_xlpm.stav=0,"",_xlpm.stav))</f>
        <v/>
      </c>
      <c r="O111" s="16" t="str">
        <f t="shared" si="1"/>
        <v>NE</v>
      </c>
    </row>
    <row r="112" spans="2:15" x14ac:dyDescent="0.2">
      <c r="B112" s="1" t="e">
        <f>#REF!</f>
        <v>#REF!</v>
      </c>
      <c r="C112" s="1" t="e">
        <f>IF(#REF!=0,"",#REF!)</f>
        <v>#REF!</v>
      </c>
      <c r="D112" s="1" t="e">
        <f>IF(#REF!=0,"",#REF!)</f>
        <v>#REF!</v>
      </c>
      <c r="E112" s="1" t="str">
        <f>_xlfn.LET(_xlpm.stav,IFERROR(VLOOKUP($C112,#REF!,12,0),""),IF(_xlpm.stav=0,"",_xlpm.stav))</f>
        <v/>
      </c>
      <c r="F112" s="15" t="str">
        <f>_xlfn.LET(_xlpm.dat,IFERROR(VLOOKUP(PomocnáVrácené!C112,#REF!,21,0),""),IF(_xlpm.dat=0,"",_xlpm.dat))</f>
        <v/>
      </c>
      <c r="G112" s="15" t="e">
        <f>_xlfn.LET(_xlpm.dat,VLOOKUP(B112,#REF!,3,0),IF(_xlpm.dat=0,"",_xlpm.dat))</f>
        <v>#REF!</v>
      </c>
      <c r="H112" s="15" t="str">
        <f>_xlfn.LET(_xlpm.stav,IFERROR(VLOOKUP($C112,#REF!,12,0),""),IF(_xlpm.stav=0,"",_xlpm.stav))</f>
        <v/>
      </c>
      <c r="I112" s="15" t="str">
        <f>_xlfn.LET(_xlpm.dat,IFERROR(VLOOKUP(PomocnáVrácené!C112,#REF!,21,0),""),IF(_xlpm.dat=0,"",_xlpm.dat))</f>
        <v/>
      </c>
      <c r="J112" s="15" t="e">
        <f>_xlfn.LET(_xlpm.dat,VLOOKUP(B112,#REF!,3,0),IF(_xlpm.dat=0,"",_xlpm.dat))</f>
        <v>#REF!</v>
      </c>
      <c r="K112" s="1" t="str">
        <f>_xlfn.LET(_xlpm.stav,IFERROR(VLOOKUP($C112,#REF!,12,0),""),IF(_xlpm.stav=0,"",_xlpm.stav))</f>
        <v/>
      </c>
      <c r="L112" s="15" t="str">
        <f>_xlfn.LET(_xlpm.dat,IFERROR(VLOOKUP(PomocnáVrácené!C112,#REF!,21,0),""),IF(_xlpm.dat=0,"",_xlpm.dat))</f>
        <v/>
      </c>
      <c r="M112" s="15" t="e">
        <f>_xlfn.LET(_xlpm.dat,VLOOKUP(B112,#REF!,3,0),IF(_xlpm.dat=0,"",_xlpm.dat))</f>
        <v>#REF!</v>
      </c>
      <c r="N112" s="1" t="str">
        <f>_xlfn.LET(_xlpm.stav,IFERROR(VLOOKUP($C112,#REF!,12,0),""),IF(_xlpm.stav=0,"",_xlpm.stav))</f>
        <v/>
      </c>
      <c r="O112" s="16" t="str">
        <f t="shared" si="1"/>
        <v>NE</v>
      </c>
    </row>
    <row r="113" spans="2:15" x14ac:dyDescent="0.2">
      <c r="B113" s="1" t="e">
        <f>#REF!</f>
        <v>#REF!</v>
      </c>
      <c r="C113" s="1" t="e">
        <f>IF(#REF!=0,"",#REF!)</f>
        <v>#REF!</v>
      </c>
      <c r="D113" s="1" t="e">
        <f>IF(#REF!=0,"",#REF!)</f>
        <v>#REF!</v>
      </c>
      <c r="E113" s="1" t="str">
        <f>_xlfn.LET(_xlpm.stav,IFERROR(VLOOKUP($C113,#REF!,12,0),""),IF(_xlpm.stav=0,"",_xlpm.stav))</f>
        <v/>
      </c>
      <c r="F113" s="15" t="str">
        <f>_xlfn.LET(_xlpm.dat,IFERROR(VLOOKUP(PomocnáVrácené!C113,#REF!,21,0),""),IF(_xlpm.dat=0,"",_xlpm.dat))</f>
        <v/>
      </c>
      <c r="G113" s="15" t="e">
        <f>_xlfn.LET(_xlpm.dat,VLOOKUP(B113,#REF!,3,0),IF(_xlpm.dat=0,"",_xlpm.dat))</f>
        <v>#REF!</v>
      </c>
      <c r="H113" s="15" t="str">
        <f>_xlfn.LET(_xlpm.stav,IFERROR(VLOOKUP($C113,#REF!,12,0),""),IF(_xlpm.stav=0,"",_xlpm.stav))</f>
        <v/>
      </c>
      <c r="I113" s="15" t="str">
        <f>_xlfn.LET(_xlpm.dat,IFERROR(VLOOKUP(PomocnáVrácené!C113,#REF!,21,0),""),IF(_xlpm.dat=0,"",_xlpm.dat))</f>
        <v/>
      </c>
      <c r="J113" s="15" t="e">
        <f>_xlfn.LET(_xlpm.dat,VLOOKUP(B113,#REF!,3,0),IF(_xlpm.dat=0,"",_xlpm.dat))</f>
        <v>#REF!</v>
      </c>
      <c r="K113" s="1" t="str">
        <f>_xlfn.LET(_xlpm.stav,IFERROR(VLOOKUP($C113,#REF!,12,0),""),IF(_xlpm.stav=0,"",_xlpm.stav))</f>
        <v/>
      </c>
      <c r="L113" s="15" t="str">
        <f>_xlfn.LET(_xlpm.dat,IFERROR(VLOOKUP(PomocnáVrácené!C113,#REF!,21,0),""),IF(_xlpm.dat=0,"",_xlpm.dat))</f>
        <v/>
      </c>
      <c r="M113" s="15" t="e">
        <f>_xlfn.LET(_xlpm.dat,VLOOKUP(B113,#REF!,3,0),IF(_xlpm.dat=0,"",_xlpm.dat))</f>
        <v>#REF!</v>
      </c>
      <c r="N113" s="1" t="str">
        <f>_xlfn.LET(_xlpm.stav,IFERROR(VLOOKUP($C113,#REF!,12,0),""),IF(_xlpm.stav=0,"",_xlpm.stav))</f>
        <v/>
      </c>
      <c r="O113" s="16" t="str">
        <f t="shared" si="1"/>
        <v>NE</v>
      </c>
    </row>
    <row r="114" spans="2:15" x14ac:dyDescent="0.2">
      <c r="B114" s="1" t="e">
        <f>#REF!</f>
        <v>#REF!</v>
      </c>
      <c r="C114" s="1" t="e">
        <f>IF(#REF!=0,"",#REF!)</f>
        <v>#REF!</v>
      </c>
      <c r="D114" s="1" t="e">
        <f>IF(#REF!=0,"",#REF!)</f>
        <v>#REF!</v>
      </c>
      <c r="E114" s="1" t="str">
        <f>_xlfn.LET(_xlpm.stav,IFERROR(VLOOKUP($C114,#REF!,12,0),""),IF(_xlpm.stav=0,"",_xlpm.stav))</f>
        <v/>
      </c>
      <c r="F114" s="15" t="str">
        <f>_xlfn.LET(_xlpm.dat,IFERROR(VLOOKUP(PomocnáVrácené!C114,#REF!,21,0),""),IF(_xlpm.dat=0,"",_xlpm.dat))</f>
        <v/>
      </c>
      <c r="G114" s="15" t="e">
        <f>_xlfn.LET(_xlpm.dat,VLOOKUP(B114,#REF!,3,0),IF(_xlpm.dat=0,"",_xlpm.dat))</f>
        <v>#REF!</v>
      </c>
      <c r="H114" s="15" t="str">
        <f>_xlfn.LET(_xlpm.stav,IFERROR(VLOOKUP($C114,#REF!,12,0),""),IF(_xlpm.stav=0,"",_xlpm.stav))</f>
        <v/>
      </c>
      <c r="I114" s="15" t="str">
        <f>_xlfn.LET(_xlpm.dat,IFERROR(VLOOKUP(PomocnáVrácené!C114,#REF!,21,0),""),IF(_xlpm.dat=0,"",_xlpm.dat))</f>
        <v/>
      </c>
      <c r="J114" s="15" t="e">
        <f>_xlfn.LET(_xlpm.dat,VLOOKUP(B114,#REF!,3,0),IF(_xlpm.dat=0,"",_xlpm.dat))</f>
        <v>#REF!</v>
      </c>
      <c r="K114" s="1" t="str">
        <f>_xlfn.LET(_xlpm.stav,IFERROR(VLOOKUP($C114,#REF!,12,0),""),IF(_xlpm.stav=0,"",_xlpm.stav))</f>
        <v/>
      </c>
      <c r="L114" s="15" t="str">
        <f>_xlfn.LET(_xlpm.dat,IFERROR(VLOOKUP(PomocnáVrácené!C114,#REF!,21,0),""),IF(_xlpm.dat=0,"",_xlpm.dat))</f>
        <v/>
      </c>
      <c r="M114" s="15" t="e">
        <f>_xlfn.LET(_xlpm.dat,VLOOKUP(B114,#REF!,3,0),IF(_xlpm.dat=0,"",_xlpm.dat))</f>
        <v>#REF!</v>
      </c>
      <c r="N114" s="1" t="str">
        <f>_xlfn.LET(_xlpm.stav,IFERROR(VLOOKUP($C114,#REF!,12,0),""),IF(_xlpm.stav=0,"",_xlpm.stav))</f>
        <v/>
      </c>
      <c r="O114" s="16" t="str">
        <f t="shared" si="1"/>
        <v>NE</v>
      </c>
    </row>
    <row r="115" spans="2:15" x14ac:dyDescent="0.2">
      <c r="B115" s="1" t="e">
        <f>#REF!</f>
        <v>#REF!</v>
      </c>
      <c r="C115" s="1" t="e">
        <f>IF(#REF!=0,"",#REF!)</f>
        <v>#REF!</v>
      </c>
      <c r="D115" s="1" t="e">
        <f>IF(#REF!=0,"",#REF!)</f>
        <v>#REF!</v>
      </c>
      <c r="E115" s="1" t="str">
        <f>_xlfn.LET(_xlpm.stav,IFERROR(VLOOKUP($C115,#REF!,12,0),""),IF(_xlpm.stav=0,"",_xlpm.stav))</f>
        <v/>
      </c>
      <c r="F115" s="15" t="str">
        <f>_xlfn.LET(_xlpm.dat,IFERROR(VLOOKUP(PomocnáVrácené!C115,#REF!,21,0),""),IF(_xlpm.dat=0,"",_xlpm.dat))</f>
        <v/>
      </c>
      <c r="G115" s="15" t="e">
        <f>_xlfn.LET(_xlpm.dat,VLOOKUP(B115,#REF!,3,0),IF(_xlpm.dat=0,"",_xlpm.dat))</f>
        <v>#REF!</v>
      </c>
      <c r="H115" s="15" t="str">
        <f>_xlfn.LET(_xlpm.stav,IFERROR(VLOOKUP($C115,#REF!,12,0),""),IF(_xlpm.stav=0,"",_xlpm.stav))</f>
        <v/>
      </c>
      <c r="I115" s="15" t="str">
        <f>_xlfn.LET(_xlpm.dat,IFERROR(VLOOKUP(PomocnáVrácené!C115,#REF!,21,0),""),IF(_xlpm.dat=0,"",_xlpm.dat))</f>
        <v/>
      </c>
      <c r="J115" s="15" t="e">
        <f>_xlfn.LET(_xlpm.dat,VLOOKUP(B115,#REF!,3,0),IF(_xlpm.dat=0,"",_xlpm.dat))</f>
        <v>#REF!</v>
      </c>
      <c r="K115" s="1" t="str">
        <f>_xlfn.LET(_xlpm.stav,IFERROR(VLOOKUP($C115,#REF!,12,0),""),IF(_xlpm.stav=0,"",_xlpm.stav))</f>
        <v/>
      </c>
      <c r="L115" s="15" t="str">
        <f>_xlfn.LET(_xlpm.dat,IFERROR(VLOOKUP(PomocnáVrácené!C115,#REF!,21,0),""),IF(_xlpm.dat=0,"",_xlpm.dat))</f>
        <v/>
      </c>
      <c r="M115" s="15" t="e">
        <f>_xlfn.LET(_xlpm.dat,VLOOKUP(B115,#REF!,3,0),IF(_xlpm.dat=0,"",_xlpm.dat))</f>
        <v>#REF!</v>
      </c>
      <c r="N115" s="1" t="str">
        <f>_xlfn.LET(_xlpm.stav,IFERROR(VLOOKUP($C115,#REF!,12,0),""),IF(_xlpm.stav=0,"",_xlpm.stav))</f>
        <v/>
      </c>
      <c r="O115" s="16" t="str">
        <f t="shared" si="1"/>
        <v>NE</v>
      </c>
    </row>
    <row r="116" spans="2:15" x14ac:dyDescent="0.2">
      <c r="B116" s="1" t="e">
        <f>#REF!</f>
        <v>#REF!</v>
      </c>
      <c r="C116" s="1" t="e">
        <f>IF(#REF!=0,"",#REF!)</f>
        <v>#REF!</v>
      </c>
      <c r="D116" s="1" t="e">
        <f>IF(#REF!=0,"",#REF!)</f>
        <v>#REF!</v>
      </c>
      <c r="E116" s="1" t="str">
        <f>_xlfn.LET(_xlpm.stav,IFERROR(VLOOKUP($C116,#REF!,12,0),""),IF(_xlpm.stav=0,"",_xlpm.stav))</f>
        <v/>
      </c>
      <c r="F116" s="15" t="str">
        <f>_xlfn.LET(_xlpm.dat,IFERROR(VLOOKUP(PomocnáVrácené!C116,#REF!,21,0),""),IF(_xlpm.dat=0,"",_xlpm.dat))</f>
        <v/>
      </c>
      <c r="G116" s="15" t="e">
        <f>_xlfn.LET(_xlpm.dat,VLOOKUP(B116,#REF!,3,0),IF(_xlpm.dat=0,"",_xlpm.dat))</f>
        <v>#REF!</v>
      </c>
      <c r="H116" s="15" t="str">
        <f>_xlfn.LET(_xlpm.stav,IFERROR(VLOOKUP($C116,#REF!,12,0),""),IF(_xlpm.stav=0,"",_xlpm.stav))</f>
        <v/>
      </c>
      <c r="I116" s="15" t="str">
        <f>_xlfn.LET(_xlpm.dat,IFERROR(VLOOKUP(PomocnáVrácené!C116,#REF!,21,0),""),IF(_xlpm.dat=0,"",_xlpm.dat))</f>
        <v/>
      </c>
      <c r="J116" s="15" t="e">
        <f>_xlfn.LET(_xlpm.dat,VLOOKUP(B116,#REF!,3,0),IF(_xlpm.dat=0,"",_xlpm.dat))</f>
        <v>#REF!</v>
      </c>
      <c r="K116" s="1" t="str">
        <f>_xlfn.LET(_xlpm.stav,IFERROR(VLOOKUP($C116,#REF!,12,0),""),IF(_xlpm.stav=0,"",_xlpm.stav))</f>
        <v/>
      </c>
      <c r="L116" s="15" t="str">
        <f>_xlfn.LET(_xlpm.dat,IFERROR(VLOOKUP(PomocnáVrácené!C116,#REF!,21,0),""),IF(_xlpm.dat=0,"",_xlpm.dat))</f>
        <v/>
      </c>
      <c r="M116" s="15" t="e">
        <f>_xlfn.LET(_xlpm.dat,VLOOKUP(B116,#REF!,3,0),IF(_xlpm.dat=0,"",_xlpm.dat))</f>
        <v>#REF!</v>
      </c>
      <c r="N116" s="1" t="str">
        <f>_xlfn.LET(_xlpm.stav,IFERROR(VLOOKUP($C116,#REF!,12,0),""),IF(_xlpm.stav=0,"",_xlpm.stav))</f>
        <v/>
      </c>
      <c r="O116" s="16" t="str">
        <f t="shared" si="1"/>
        <v>NE</v>
      </c>
    </row>
    <row r="117" spans="2:15" x14ac:dyDescent="0.2">
      <c r="B117" s="1" t="e">
        <f>#REF!</f>
        <v>#REF!</v>
      </c>
      <c r="C117" s="1" t="e">
        <f>IF(#REF!=0,"",#REF!)</f>
        <v>#REF!</v>
      </c>
      <c r="D117" s="1" t="e">
        <f>IF(#REF!=0,"",#REF!)</f>
        <v>#REF!</v>
      </c>
      <c r="E117" s="1" t="str">
        <f>_xlfn.LET(_xlpm.stav,IFERROR(VLOOKUP($C117,#REF!,12,0),""),IF(_xlpm.stav=0,"",_xlpm.stav))</f>
        <v/>
      </c>
      <c r="F117" s="15" t="str">
        <f>_xlfn.LET(_xlpm.dat,IFERROR(VLOOKUP(PomocnáVrácené!C117,#REF!,21,0),""),IF(_xlpm.dat=0,"",_xlpm.dat))</f>
        <v/>
      </c>
      <c r="G117" s="15" t="e">
        <f>_xlfn.LET(_xlpm.dat,VLOOKUP(B117,#REF!,3,0),IF(_xlpm.dat=0,"",_xlpm.dat))</f>
        <v>#REF!</v>
      </c>
      <c r="H117" s="15" t="str">
        <f>_xlfn.LET(_xlpm.stav,IFERROR(VLOOKUP($C117,#REF!,12,0),""),IF(_xlpm.stav=0,"",_xlpm.stav))</f>
        <v/>
      </c>
      <c r="I117" s="15" t="str">
        <f>_xlfn.LET(_xlpm.dat,IFERROR(VLOOKUP(PomocnáVrácené!C117,#REF!,21,0),""),IF(_xlpm.dat=0,"",_xlpm.dat))</f>
        <v/>
      </c>
      <c r="J117" s="15" t="e">
        <f>_xlfn.LET(_xlpm.dat,VLOOKUP(B117,#REF!,3,0),IF(_xlpm.dat=0,"",_xlpm.dat))</f>
        <v>#REF!</v>
      </c>
      <c r="K117" s="1" t="str">
        <f>_xlfn.LET(_xlpm.stav,IFERROR(VLOOKUP($C117,#REF!,12,0),""),IF(_xlpm.stav=0,"",_xlpm.stav))</f>
        <v/>
      </c>
      <c r="L117" s="15" t="str">
        <f>_xlfn.LET(_xlpm.dat,IFERROR(VLOOKUP(PomocnáVrácené!C117,#REF!,21,0),""),IF(_xlpm.dat=0,"",_xlpm.dat))</f>
        <v/>
      </c>
      <c r="M117" s="15" t="e">
        <f>_xlfn.LET(_xlpm.dat,VLOOKUP(B117,#REF!,3,0),IF(_xlpm.dat=0,"",_xlpm.dat))</f>
        <v>#REF!</v>
      </c>
      <c r="N117" s="1" t="str">
        <f>_xlfn.LET(_xlpm.stav,IFERROR(VLOOKUP($C117,#REF!,12,0),""),IF(_xlpm.stav=0,"",_xlpm.stav))</f>
        <v/>
      </c>
      <c r="O117" s="16" t="str">
        <f t="shared" si="1"/>
        <v>NE</v>
      </c>
    </row>
    <row r="118" spans="2:15" x14ac:dyDescent="0.2">
      <c r="B118" s="1" t="e">
        <f>#REF!</f>
        <v>#REF!</v>
      </c>
      <c r="C118" s="1" t="e">
        <f>IF(#REF!=0,"",#REF!)</f>
        <v>#REF!</v>
      </c>
      <c r="D118" s="1" t="e">
        <f>IF(#REF!=0,"",#REF!)</f>
        <v>#REF!</v>
      </c>
      <c r="E118" s="1" t="str">
        <f>_xlfn.LET(_xlpm.stav,IFERROR(VLOOKUP($C118,#REF!,12,0),""),IF(_xlpm.stav=0,"",_xlpm.stav))</f>
        <v/>
      </c>
      <c r="F118" s="15" t="str">
        <f>_xlfn.LET(_xlpm.dat,IFERROR(VLOOKUP(PomocnáVrácené!C118,#REF!,21,0),""),IF(_xlpm.dat=0,"",_xlpm.dat))</f>
        <v/>
      </c>
      <c r="G118" s="15" t="e">
        <f>_xlfn.LET(_xlpm.dat,VLOOKUP(B118,#REF!,3,0),IF(_xlpm.dat=0,"",_xlpm.dat))</f>
        <v>#REF!</v>
      </c>
      <c r="H118" s="15" t="str">
        <f>_xlfn.LET(_xlpm.stav,IFERROR(VLOOKUP($C118,#REF!,12,0),""),IF(_xlpm.stav=0,"",_xlpm.stav))</f>
        <v/>
      </c>
      <c r="I118" s="15" t="str">
        <f>_xlfn.LET(_xlpm.dat,IFERROR(VLOOKUP(PomocnáVrácené!C118,#REF!,21,0),""),IF(_xlpm.dat=0,"",_xlpm.dat))</f>
        <v/>
      </c>
      <c r="J118" s="15" t="e">
        <f>_xlfn.LET(_xlpm.dat,VLOOKUP(B118,#REF!,3,0),IF(_xlpm.dat=0,"",_xlpm.dat))</f>
        <v>#REF!</v>
      </c>
      <c r="K118" s="1" t="str">
        <f>_xlfn.LET(_xlpm.stav,IFERROR(VLOOKUP($C118,#REF!,12,0),""),IF(_xlpm.stav=0,"",_xlpm.stav))</f>
        <v/>
      </c>
      <c r="L118" s="15" t="str">
        <f>_xlfn.LET(_xlpm.dat,IFERROR(VLOOKUP(PomocnáVrácené!C118,#REF!,21,0),""),IF(_xlpm.dat=0,"",_xlpm.dat))</f>
        <v/>
      </c>
      <c r="M118" s="15" t="e">
        <f>_xlfn.LET(_xlpm.dat,VLOOKUP(B118,#REF!,3,0),IF(_xlpm.dat=0,"",_xlpm.dat))</f>
        <v>#REF!</v>
      </c>
      <c r="N118" s="1" t="str">
        <f>_xlfn.LET(_xlpm.stav,IFERROR(VLOOKUP($C118,#REF!,12,0),""),IF(_xlpm.stav=0,"",_xlpm.stav))</f>
        <v/>
      </c>
      <c r="O118" s="16" t="str">
        <f t="shared" si="1"/>
        <v>NE</v>
      </c>
    </row>
    <row r="119" spans="2:15" x14ac:dyDescent="0.2">
      <c r="B119" s="1" t="e">
        <f>#REF!</f>
        <v>#REF!</v>
      </c>
      <c r="C119" s="1" t="e">
        <f>IF(#REF!=0,"",#REF!)</f>
        <v>#REF!</v>
      </c>
      <c r="D119" s="1" t="e">
        <f>IF(#REF!=0,"",#REF!)</f>
        <v>#REF!</v>
      </c>
      <c r="E119" s="1" t="str">
        <f>_xlfn.LET(_xlpm.stav,IFERROR(VLOOKUP($C119,#REF!,12,0),""),IF(_xlpm.stav=0,"",_xlpm.stav))</f>
        <v/>
      </c>
      <c r="F119" s="15" t="str">
        <f>_xlfn.LET(_xlpm.dat,IFERROR(VLOOKUP(PomocnáVrácené!C119,#REF!,21,0),""),IF(_xlpm.dat=0,"",_xlpm.dat))</f>
        <v/>
      </c>
      <c r="G119" s="15" t="e">
        <f>_xlfn.LET(_xlpm.dat,VLOOKUP(B119,#REF!,3,0),IF(_xlpm.dat=0,"",_xlpm.dat))</f>
        <v>#REF!</v>
      </c>
      <c r="H119" s="15" t="str">
        <f>_xlfn.LET(_xlpm.stav,IFERROR(VLOOKUP($C119,#REF!,12,0),""),IF(_xlpm.stav=0,"",_xlpm.stav))</f>
        <v/>
      </c>
      <c r="I119" s="15" t="str">
        <f>_xlfn.LET(_xlpm.dat,IFERROR(VLOOKUP(PomocnáVrácené!C119,#REF!,21,0),""),IF(_xlpm.dat=0,"",_xlpm.dat))</f>
        <v/>
      </c>
      <c r="J119" s="15" t="e">
        <f>_xlfn.LET(_xlpm.dat,VLOOKUP(B119,#REF!,3,0),IF(_xlpm.dat=0,"",_xlpm.dat))</f>
        <v>#REF!</v>
      </c>
      <c r="K119" s="1" t="str">
        <f>_xlfn.LET(_xlpm.stav,IFERROR(VLOOKUP($C119,#REF!,12,0),""),IF(_xlpm.stav=0,"",_xlpm.stav))</f>
        <v/>
      </c>
      <c r="L119" s="15" t="str">
        <f>_xlfn.LET(_xlpm.dat,IFERROR(VLOOKUP(PomocnáVrácené!C119,#REF!,21,0),""),IF(_xlpm.dat=0,"",_xlpm.dat))</f>
        <v/>
      </c>
      <c r="M119" s="15" t="e">
        <f>_xlfn.LET(_xlpm.dat,VLOOKUP(B119,#REF!,3,0),IF(_xlpm.dat=0,"",_xlpm.dat))</f>
        <v>#REF!</v>
      </c>
      <c r="N119" s="1" t="str">
        <f>_xlfn.LET(_xlpm.stav,IFERROR(VLOOKUP($C119,#REF!,12,0),""),IF(_xlpm.stav=0,"",_xlpm.stav))</f>
        <v/>
      </c>
      <c r="O119" s="16" t="str">
        <f t="shared" si="1"/>
        <v>NE</v>
      </c>
    </row>
    <row r="120" spans="2:15" x14ac:dyDescent="0.2">
      <c r="B120" s="1" t="e">
        <f>#REF!</f>
        <v>#REF!</v>
      </c>
      <c r="C120" s="1" t="e">
        <f>IF(#REF!=0,"",#REF!)</f>
        <v>#REF!</v>
      </c>
      <c r="D120" s="1" t="e">
        <f>IF(#REF!=0,"",#REF!)</f>
        <v>#REF!</v>
      </c>
      <c r="E120" s="1" t="str">
        <f>_xlfn.LET(_xlpm.stav,IFERROR(VLOOKUP($C120,#REF!,12,0),""),IF(_xlpm.stav=0,"",_xlpm.stav))</f>
        <v/>
      </c>
      <c r="F120" s="15" t="str">
        <f>_xlfn.LET(_xlpm.dat,IFERROR(VLOOKUP(PomocnáVrácené!C120,#REF!,21,0),""),IF(_xlpm.dat=0,"",_xlpm.dat))</f>
        <v/>
      </c>
      <c r="G120" s="15" t="e">
        <f>_xlfn.LET(_xlpm.dat,VLOOKUP(B120,#REF!,3,0),IF(_xlpm.dat=0,"",_xlpm.dat))</f>
        <v>#REF!</v>
      </c>
      <c r="H120" s="15" t="str">
        <f>_xlfn.LET(_xlpm.stav,IFERROR(VLOOKUP($C120,#REF!,12,0),""),IF(_xlpm.stav=0,"",_xlpm.stav))</f>
        <v/>
      </c>
      <c r="I120" s="15" t="str">
        <f>_xlfn.LET(_xlpm.dat,IFERROR(VLOOKUP(PomocnáVrácené!C120,#REF!,21,0),""),IF(_xlpm.dat=0,"",_xlpm.dat))</f>
        <v/>
      </c>
      <c r="J120" s="15" t="e">
        <f>_xlfn.LET(_xlpm.dat,VLOOKUP(B120,#REF!,3,0),IF(_xlpm.dat=0,"",_xlpm.dat))</f>
        <v>#REF!</v>
      </c>
      <c r="K120" s="1" t="str">
        <f>_xlfn.LET(_xlpm.stav,IFERROR(VLOOKUP($C120,#REF!,12,0),""),IF(_xlpm.stav=0,"",_xlpm.stav))</f>
        <v/>
      </c>
      <c r="L120" s="15" t="str">
        <f>_xlfn.LET(_xlpm.dat,IFERROR(VLOOKUP(PomocnáVrácené!C120,#REF!,21,0),""),IF(_xlpm.dat=0,"",_xlpm.dat))</f>
        <v/>
      </c>
      <c r="M120" s="15" t="e">
        <f>_xlfn.LET(_xlpm.dat,VLOOKUP(B120,#REF!,3,0),IF(_xlpm.dat=0,"",_xlpm.dat))</f>
        <v>#REF!</v>
      </c>
      <c r="N120" s="1" t="str">
        <f>_xlfn.LET(_xlpm.stav,IFERROR(VLOOKUP($C120,#REF!,12,0),""),IF(_xlpm.stav=0,"",_xlpm.stav))</f>
        <v/>
      </c>
      <c r="O120" s="16" t="str">
        <f t="shared" si="1"/>
        <v>NE</v>
      </c>
    </row>
    <row r="121" spans="2:15" x14ac:dyDescent="0.2">
      <c r="B121" s="1" t="e">
        <f>#REF!</f>
        <v>#REF!</v>
      </c>
      <c r="C121" s="1" t="e">
        <f>IF(#REF!=0,"",#REF!)</f>
        <v>#REF!</v>
      </c>
      <c r="D121" s="1" t="e">
        <f>IF(#REF!=0,"",#REF!)</f>
        <v>#REF!</v>
      </c>
      <c r="E121" s="1" t="str">
        <f>_xlfn.LET(_xlpm.stav,IFERROR(VLOOKUP($C121,#REF!,12,0),""),IF(_xlpm.stav=0,"",_xlpm.stav))</f>
        <v/>
      </c>
      <c r="F121" s="15" t="str">
        <f>_xlfn.LET(_xlpm.dat,IFERROR(VLOOKUP(PomocnáVrácené!C121,#REF!,21,0),""),IF(_xlpm.dat=0,"",_xlpm.dat))</f>
        <v/>
      </c>
      <c r="G121" s="15" t="e">
        <f>_xlfn.LET(_xlpm.dat,VLOOKUP(B121,#REF!,3,0),IF(_xlpm.dat=0,"",_xlpm.dat))</f>
        <v>#REF!</v>
      </c>
      <c r="H121" s="15" t="str">
        <f>_xlfn.LET(_xlpm.stav,IFERROR(VLOOKUP($C121,#REF!,12,0),""),IF(_xlpm.stav=0,"",_xlpm.stav))</f>
        <v/>
      </c>
      <c r="I121" s="15" t="str">
        <f>_xlfn.LET(_xlpm.dat,IFERROR(VLOOKUP(PomocnáVrácené!C121,#REF!,21,0),""),IF(_xlpm.dat=0,"",_xlpm.dat))</f>
        <v/>
      </c>
      <c r="J121" s="15" t="e">
        <f>_xlfn.LET(_xlpm.dat,VLOOKUP(B121,#REF!,3,0),IF(_xlpm.dat=0,"",_xlpm.dat))</f>
        <v>#REF!</v>
      </c>
      <c r="K121" s="1" t="str">
        <f>_xlfn.LET(_xlpm.stav,IFERROR(VLOOKUP($C121,#REF!,12,0),""),IF(_xlpm.stav=0,"",_xlpm.stav))</f>
        <v/>
      </c>
      <c r="L121" s="15" t="str">
        <f>_xlfn.LET(_xlpm.dat,IFERROR(VLOOKUP(PomocnáVrácené!C121,#REF!,21,0),""),IF(_xlpm.dat=0,"",_xlpm.dat))</f>
        <v/>
      </c>
      <c r="M121" s="15" t="e">
        <f>_xlfn.LET(_xlpm.dat,VLOOKUP(B121,#REF!,3,0),IF(_xlpm.dat=0,"",_xlpm.dat))</f>
        <v>#REF!</v>
      </c>
      <c r="N121" s="1" t="str">
        <f>_xlfn.LET(_xlpm.stav,IFERROR(VLOOKUP($C121,#REF!,12,0),""),IF(_xlpm.stav=0,"",_xlpm.stav))</f>
        <v/>
      </c>
      <c r="O121" s="16" t="str">
        <f t="shared" si="1"/>
        <v>NE</v>
      </c>
    </row>
    <row r="122" spans="2:15" x14ac:dyDescent="0.2">
      <c r="B122" s="1" t="e">
        <f>#REF!</f>
        <v>#REF!</v>
      </c>
      <c r="C122" s="1" t="e">
        <f>IF(#REF!=0,"",#REF!)</f>
        <v>#REF!</v>
      </c>
      <c r="D122" s="1" t="e">
        <f>IF(#REF!=0,"",#REF!)</f>
        <v>#REF!</v>
      </c>
      <c r="E122" s="1" t="str">
        <f>_xlfn.LET(_xlpm.stav,IFERROR(VLOOKUP($C122,#REF!,12,0),""),IF(_xlpm.stav=0,"",_xlpm.stav))</f>
        <v/>
      </c>
      <c r="F122" s="15" t="str">
        <f>_xlfn.LET(_xlpm.dat,IFERROR(VLOOKUP(PomocnáVrácené!C122,#REF!,21,0),""),IF(_xlpm.dat=0,"",_xlpm.dat))</f>
        <v/>
      </c>
      <c r="G122" s="15" t="e">
        <f>_xlfn.LET(_xlpm.dat,VLOOKUP(B122,#REF!,3,0),IF(_xlpm.dat=0,"",_xlpm.dat))</f>
        <v>#REF!</v>
      </c>
      <c r="H122" s="15" t="str">
        <f>_xlfn.LET(_xlpm.stav,IFERROR(VLOOKUP($C122,#REF!,12,0),""),IF(_xlpm.stav=0,"",_xlpm.stav))</f>
        <v/>
      </c>
      <c r="I122" s="15" t="str">
        <f>_xlfn.LET(_xlpm.dat,IFERROR(VLOOKUP(PomocnáVrácené!C122,#REF!,21,0),""),IF(_xlpm.dat=0,"",_xlpm.dat))</f>
        <v/>
      </c>
      <c r="J122" s="15" t="e">
        <f>_xlfn.LET(_xlpm.dat,VLOOKUP(B122,#REF!,3,0),IF(_xlpm.dat=0,"",_xlpm.dat))</f>
        <v>#REF!</v>
      </c>
      <c r="K122" s="1" t="str">
        <f>_xlfn.LET(_xlpm.stav,IFERROR(VLOOKUP($C122,#REF!,12,0),""),IF(_xlpm.stav=0,"",_xlpm.stav))</f>
        <v/>
      </c>
      <c r="L122" s="15" t="str">
        <f>_xlfn.LET(_xlpm.dat,IFERROR(VLOOKUP(PomocnáVrácené!C122,#REF!,21,0),""),IF(_xlpm.dat=0,"",_xlpm.dat))</f>
        <v/>
      </c>
      <c r="M122" s="15" t="e">
        <f>_xlfn.LET(_xlpm.dat,VLOOKUP(B122,#REF!,3,0),IF(_xlpm.dat=0,"",_xlpm.dat))</f>
        <v>#REF!</v>
      </c>
      <c r="N122" s="1" t="str">
        <f>_xlfn.LET(_xlpm.stav,IFERROR(VLOOKUP($C122,#REF!,12,0),""),IF(_xlpm.stav=0,"",_xlpm.stav))</f>
        <v/>
      </c>
      <c r="O122" s="16" t="str">
        <f t="shared" si="1"/>
        <v>NE</v>
      </c>
    </row>
    <row r="123" spans="2:15" x14ac:dyDescent="0.2">
      <c r="B123" s="1" t="e">
        <f>#REF!</f>
        <v>#REF!</v>
      </c>
      <c r="C123" s="1" t="e">
        <f>IF(#REF!=0,"",#REF!)</f>
        <v>#REF!</v>
      </c>
      <c r="D123" s="1" t="e">
        <f>IF(#REF!=0,"",#REF!)</f>
        <v>#REF!</v>
      </c>
      <c r="E123" s="1" t="str">
        <f>_xlfn.LET(_xlpm.stav,IFERROR(VLOOKUP($C123,#REF!,12,0),""),IF(_xlpm.stav=0,"",_xlpm.stav))</f>
        <v/>
      </c>
      <c r="F123" s="15" t="str">
        <f>_xlfn.LET(_xlpm.dat,IFERROR(VLOOKUP(PomocnáVrácené!C123,#REF!,21,0),""),IF(_xlpm.dat=0,"",_xlpm.dat))</f>
        <v/>
      </c>
      <c r="G123" s="15" t="e">
        <f>_xlfn.LET(_xlpm.dat,VLOOKUP(B123,#REF!,3,0),IF(_xlpm.dat=0,"",_xlpm.dat))</f>
        <v>#REF!</v>
      </c>
      <c r="H123" s="15" t="str">
        <f>_xlfn.LET(_xlpm.stav,IFERROR(VLOOKUP($C123,#REF!,12,0),""),IF(_xlpm.stav=0,"",_xlpm.stav))</f>
        <v/>
      </c>
      <c r="I123" s="15" t="str">
        <f>_xlfn.LET(_xlpm.dat,IFERROR(VLOOKUP(PomocnáVrácené!C123,#REF!,21,0),""),IF(_xlpm.dat=0,"",_xlpm.dat))</f>
        <v/>
      </c>
      <c r="J123" s="15" t="e">
        <f>_xlfn.LET(_xlpm.dat,VLOOKUP(B123,#REF!,3,0),IF(_xlpm.dat=0,"",_xlpm.dat))</f>
        <v>#REF!</v>
      </c>
      <c r="K123" s="1" t="str">
        <f>_xlfn.LET(_xlpm.stav,IFERROR(VLOOKUP($C123,#REF!,12,0),""),IF(_xlpm.stav=0,"",_xlpm.stav))</f>
        <v/>
      </c>
      <c r="L123" s="15" t="str">
        <f>_xlfn.LET(_xlpm.dat,IFERROR(VLOOKUP(PomocnáVrácené!C123,#REF!,21,0),""),IF(_xlpm.dat=0,"",_xlpm.dat))</f>
        <v/>
      </c>
      <c r="M123" s="15" t="e">
        <f>_xlfn.LET(_xlpm.dat,VLOOKUP(B123,#REF!,3,0),IF(_xlpm.dat=0,"",_xlpm.dat))</f>
        <v>#REF!</v>
      </c>
      <c r="N123" s="1" t="str">
        <f>_xlfn.LET(_xlpm.stav,IFERROR(VLOOKUP($C123,#REF!,12,0),""),IF(_xlpm.stav=0,"",_xlpm.stav))</f>
        <v/>
      </c>
      <c r="O123" s="16" t="str">
        <f t="shared" si="1"/>
        <v>NE</v>
      </c>
    </row>
    <row r="124" spans="2:15" x14ac:dyDescent="0.2">
      <c r="B124" s="1" t="e">
        <f>#REF!</f>
        <v>#REF!</v>
      </c>
      <c r="C124" s="1" t="e">
        <f>IF(#REF!=0,"",#REF!)</f>
        <v>#REF!</v>
      </c>
      <c r="D124" s="1" t="e">
        <f>IF(#REF!=0,"",#REF!)</f>
        <v>#REF!</v>
      </c>
      <c r="E124" s="1" t="str">
        <f>_xlfn.LET(_xlpm.stav,IFERROR(VLOOKUP($C124,#REF!,12,0),""),IF(_xlpm.stav=0,"",_xlpm.stav))</f>
        <v/>
      </c>
      <c r="F124" s="15" t="str">
        <f>_xlfn.LET(_xlpm.dat,IFERROR(VLOOKUP(PomocnáVrácené!C124,#REF!,21,0),""),IF(_xlpm.dat=0,"",_xlpm.dat))</f>
        <v/>
      </c>
      <c r="G124" s="15" t="e">
        <f>_xlfn.LET(_xlpm.dat,VLOOKUP(B124,#REF!,3,0),IF(_xlpm.dat=0,"",_xlpm.dat))</f>
        <v>#REF!</v>
      </c>
      <c r="H124" s="15" t="str">
        <f>_xlfn.LET(_xlpm.stav,IFERROR(VLOOKUP($C124,#REF!,12,0),""),IF(_xlpm.stav=0,"",_xlpm.stav))</f>
        <v/>
      </c>
      <c r="I124" s="15" t="str">
        <f>_xlfn.LET(_xlpm.dat,IFERROR(VLOOKUP(PomocnáVrácené!C124,#REF!,21,0),""),IF(_xlpm.dat=0,"",_xlpm.dat))</f>
        <v/>
      </c>
      <c r="J124" s="15" t="e">
        <f>_xlfn.LET(_xlpm.dat,VLOOKUP(B124,#REF!,3,0),IF(_xlpm.dat=0,"",_xlpm.dat))</f>
        <v>#REF!</v>
      </c>
      <c r="K124" s="1" t="str">
        <f>_xlfn.LET(_xlpm.stav,IFERROR(VLOOKUP($C124,#REF!,12,0),""),IF(_xlpm.stav=0,"",_xlpm.stav))</f>
        <v/>
      </c>
      <c r="L124" s="15" t="str">
        <f>_xlfn.LET(_xlpm.dat,IFERROR(VLOOKUP(PomocnáVrácené!C124,#REF!,21,0),""),IF(_xlpm.dat=0,"",_xlpm.dat))</f>
        <v/>
      </c>
      <c r="M124" s="15" t="e">
        <f>_xlfn.LET(_xlpm.dat,VLOOKUP(B124,#REF!,3,0),IF(_xlpm.dat=0,"",_xlpm.dat))</f>
        <v>#REF!</v>
      </c>
      <c r="N124" s="1" t="str">
        <f>_xlfn.LET(_xlpm.stav,IFERROR(VLOOKUP($C124,#REF!,12,0),""),IF(_xlpm.stav=0,"",_xlpm.stav))</f>
        <v/>
      </c>
      <c r="O124" s="16" t="str">
        <f t="shared" si="1"/>
        <v>NE</v>
      </c>
    </row>
    <row r="125" spans="2:15" x14ac:dyDescent="0.2">
      <c r="B125" s="1" t="e">
        <f>#REF!</f>
        <v>#REF!</v>
      </c>
      <c r="C125" s="1" t="e">
        <f>IF(#REF!=0,"",#REF!)</f>
        <v>#REF!</v>
      </c>
      <c r="D125" s="1" t="e">
        <f>IF(#REF!=0,"",#REF!)</f>
        <v>#REF!</v>
      </c>
      <c r="E125" s="1" t="str">
        <f>_xlfn.LET(_xlpm.stav,IFERROR(VLOOKUP($C125,#REF!,12,0),""),IF(_xlpm.stav=0,"",_xlpm.stav))</f>
        <v/>
      </c>
      <c r="F125" s="15" t="str">
        <f>_xlfn.LET(_xlpm.dat,IFERROR(VLOOKUP(PomocnáVrácené!C125,#REF!,21,0),""),IF(_xlpm.dat=0,"",_xlpm.dat))</f>
        <v/>
      </c>
      <c r="G125" s="15" t="e">
        <f>_xlfn.LET(_xlpm.dat,VLOOKUP(B125,#REF!,3,0),IF(_xlpm.dat=0,"",_xlpm.dat))</f>
        <v>#REF!</v>
      </c>
      <c r="H125" s="15" t="str">
        <f>_xlfn.LET(_xlpm.stav,IFERROR(VLOOKUP($C125,#REF!,12,0),""),IF(_xlpm.stav=0,"",_xlpm.stav))</f>
        <v/>
      </c>
      <c r="I125" s="15" t="str">
        <f>_xlfn.LET(_xlpm.dat,IFERROR(VLOOKUP(PomocnáVrácené!C125,#REF!,21,0),""),IF(_xlpm.dat=0,"",_xlpm.dat))</f>
        <v/>
      </c>
      <c r="J125" s="15" t="e">
        <f>_xlfn.LET(_xlpm.dat,VLOOKUP(B125,#REF!,3,0),IF(_xlpm.dat=0,"",_xlpm.dat))</f>
        <v>#REF!</v>
      </c>
      <c r="K125" s="1" t="str">
        <f>_xlfn.LET(_xlpm.stav,IFERROR(VLOOKUP($C125,#REF!,12,0),""),IF(_xlpm.stav=0,"",_xlpm.stav))</f>
        <v/>
      </c>
      <c r="L125" s="15" t="str">
        <f>_xlfn.LET(_xlpm.dat,IFERROR(VLOOKUP(PomocnáVrácené!C125,#REF!,21,0),""),IF(_xlpm.dat=0,"",_xlpm.dat))</f>
        <v/>
      </c>
      <c r="M125" s="15" t="e">
        <f>_xlfn.LET(_xlpm.dat,VLOOKUP(B125,#REF!,3,0),IF(_xlpm.dat=0,"",_xlpm.dat))</f>
        <v>#REF!</v>
      </c>
      <c r="N125" s="1" t="str">
        <f>_xlfn.LET(_xlpm.stav,IFERROR(VLOOKUP($C125,#REF!,12,0),""),IF(_xlpm.stav=0,"",_xlpm.stav))</f>
        <v/>
      </c>
      <c r="O125" s="16" t="str">
        <f t="shared" si="1"/>
        <v>NE</v>
      </c>
    </row>
    <row r="126" spans="2:15" x14ac:dyDescent="0.2">
      <c r="B126" s="1" t="e">
        <f>#REF!</f>
        <v>#REF!</v>
      </c>
      <c r="C126" s="1" t="e">
        <f>IF(#REF!=0,"",#REF!)</f>
        <v>#REF!</v>
      </c>
      <c r="D126" s="1" t="e">
        <f>IF(#REF!=0,"",#REF!)</f>
        <v>#REF!</v>
      </c>
      <c r="E126" s="1" t="str">
        <f>_xlfn.LET(_xlpm.stav,IFERROR(VLOOKUP($C126,#REF!,12,0),""),IF(_xlpm.stav=0,"",_xlpm.stav))</f>
        <v/>
      </c>
      <c r="F126" s="15" t="str">
        <f>_xlfn.LET(_xlpm.dat,IFERROR(VLOOKUP(PomocnáVrácené!C126,#REF!,21,0),""),IF(_xlpm.dat=0,"",_xlpm.dat))</f>
        <v/>
      </c>
      <c r="G126" s="15" t="e">
        <f>_xlfn.LET(_xlpm.dat,VLOOKUP(B126,#REF!,3,0),IF(_xlpm.dat=0,"",_xlpm.dat))</f>
        <v>#REF!</v>
      </c>
      <c r="H126" s="15" t="str">
        <f>_xlfn.LET(_xlpm.stav,IFERROR(VLOOKUP($C126,#REF!,12,0),""),IF(_xlpm.stav=0,"",_xlpm.stav))</f>
        <v/>
      </c>
      <c r="I126" s="15" t="str">
        <f>_xlfn.LET(_xlpm.dat,IFERROR(VLOOKUP(PomocnáVrácené!C126,#REF!,21,0),""),IF(_xlpm.dat=0,"",_xlpm.dat))</f>
        <v/>
      </c>
      <c r="J126" s="15" t="e">
        <f>_xlfn.LET(_xlpm.dat,VLOOKUP(B126,#REF!,3,0),IF(_xlpm.dat=0,"",_xlpm.dat))</f>
        <v>#REF!</v>
      </c>
      <c r="K126" s="1" t="str">
        <f>_xlfn.LET(_xlpm.stav,IFERROR(VLOOKUP($C126,#REF!,12,0),""),IF(_xlpm.stav=0,"",_xlpm.stav))</f>
        <v/>
      </c>
      <c r="L126" s="15" t="str">
        <f>_xlfn.LET(_xlpm.dat,IFERROR(VLOOKUP(PomocnáVrácené!C126,#REF!,21,0),""),IF(_xlpm.dat=0,"",_xlpm.dat))</f>
        <v/>
      </c>
      <c r="M126" s="15" t="e">
        <f>_xlfn.LET(_xlpm.dat,VLOOKUP(B126,#REF!,3,0),IF(_xlpm.dat=0,"",_xlpm.dat))</f>
        <v>#REF!</v>
      </c>
      <c r="N126" s="1" t="str">
        <f>_xlfn.LET(_xlpm.stav,IFERROR(VLOOKUP($C126,#REF!,12,0),""),IF(_xlpm.stav=0,"",_xlpm.stav))</f>
        <v/>
      </c>
      <c r="O126" s="16" t="str">
        <f t="shared" si="1"/>
        <v>NE</v>
      </c>
    </row>
    <row r="127" spans="2:15" x14ac:dyDescent="0.2">
      <c r="B127" s="1" t="e">
        <f>#REF!</f>
        <v>#REF!</v>
      </c>
      <c r="C127" s="1" t="e">
        <f>IF(#REF!=0,"",#REF!)</f>
        <v>#REF!</v>
      </c>
      <c r="D127" s="1" t="e">
        <f>IF(#REF!=0,"",#REF!)</f>
        <v>#REF!</v>
      </c>
      <c r="E127" s="1" t="str">
        <f>_xlfn.LET(_xlpm.stav,IFERROR(VLOOKUP($C127,#REF!,12,0),""),IF(_xlpm.stav=0,"",_xlpm.stav))</f>
        <v/>
      </c>
      <c r="F127" s="15" t="str">
        <f>_xlfn.LET(_xlpm.dat,IFERROR(VLOOKUP(PomocnáVrácené!C127,#REF!,21,0),""),IF(_xlpm.dat=0,"",_xlpm.dat))</f>
        <v/>
      </c>
      <c r="G127" s="15" t="e">
        <f>_xlfn.LET(_xlpm.dat,VLOOKUP(B127,#REF!,3,0),IF(_xlpm.dat=0,"",_xlpm.dat))</f>
        <v>#REF!</v>
      </c>
      <c r="H127" s="15" t="str">
        <f>_xlfn.LET(_xlpm.stav,IFERROR(VLOOKUP($C127,#REF!,12,0),""),IF(_xlpm.stav=0,"",_xlpm.stav))</f>
        <v/>
      </c>
      <c r="I127" s="15" t="str">
        <f>_xlfn.LET(_xlpm.dat,IFERROR(VLOOKUP(PomocnáVrácené!C127,#REF!,21,0),""),IF(_xlpm.dat=0,"",_xlpm.dat))</f>
        <v/>
      </c>
      <c r="J127" s="15" t="e">
        <f>_xlfn.LET(_xlpm.dat,VLOOKUP(B127,#REF!,3,0),IF(_xlpm.dat=0,"",_xlpm.dat))</f>
        <v>#REF!</v>
      </c>
      <c r="K127" s="1" t="str">
        <f>_xlfn.LET(_xlpm.stav,IFERROR(VLOOKUP($C127,#REF!,12,0),""),IF(_xlpm.stav=0,"",_xlpm.stav))</f>
        <v/>
      </c>
      <c r="L127" s="15" t="str">
        <f>_xlfn.LET(_xlpm.dat,IFERROR(VLOOKUP(PomocnáVrácené!C127,#REF!,21,0),""),IF(_xlpm.dat=0,"",_xlpm.dat))</f>
        <v/>
      </c>
      <c r="M127" s="15" t="e">
        <f>_xlfn.LET(_xlpm.dat,VLOOKUP(B127,#REF!,3,0),IF(_xlpm.dat=0,"",_xlpm.dat))</f>
        <v>#REF!</v>
      </c>
      <c r="N127" s="1" t="str">
        <f>_xlfn.LET(_xlpm.stav,IFERROR(VLOOKUP($C127,#REF!,12,0),""),IF(_xlpm.stav=0,"",_xlpm.stav))</f>
        <v/>
      </c>
      <c r="O127" s="16" t="str">
        <f t="shared" si="1"/>
        <v>NE</v>
      </c>
    </row>
    <row r="128" spans="2:15" x14ac:dyDescent="0.2">
      <c r="B128" s="1" t="e">
        <f>#REF!</f>
        <v>#REF!</v>
      </c>
      <c r="C128" s="1" t="e">
        <f>IF(#REF!=0,"",#REF!)</f>
        <v>#REF!</v>
      </c>
      <c r="D128" s="1" t="e">
        <f>IF(#REF!=0,"",#REF!)</f>
        <v>#REF!</v>
      </c>
      <c r="E128" s="1" t="str">
        <f>_xlfn.LET(_xlpm.stav,IFERROR(VLOOKUP($C128,#REF!,12,0),""),IF(_xlpm.stav=0,"",_xlpm.stav))</f>
        <v/>
      </c>
      <c r="F128" s="15" t="str">
        <f>_xlfn.LET(_xlpm.dat,IFERROR(VLOOKUP(PomocnáVrácené!C128,#REF!,21,0),""),IF(_xlpm.dat=0,"",_xlpm.dat))</f>
        <v/>
      </c>
      <c r="G128" s="15" t="e">
        <f>_xlfn.LET(_xlpm.dat,VLOOKUP(B128,#REF!,3,0),IF(_xlpm.dat=0,"",_xlpm.dat))</f>
        <v>#REF!</v>
      </c>
      <c r="H128" s="15" t="str">
        <f>_xlfn.LET(_xlpm.stav,IFERROR(VLOOKUP($C128,#REF!,12,0),""),IF(_xlpm.stav=0,"",_xlpm.stav))</f>
        <v/>
      </c>
      <c r="I128" s="15" t="str">
        <f>_xlfn.LET(_xlpm.dat,IFERROR(VLOOKUP(PomocnáVrácené!C128,#REF!,21,0),""),IF(_xlpm.dat=0,"",_xlpm.dat))</f>
        <v/>
      </c>
      <c r="J128" s="15" t="e">
        <f>_xlfn.LET(_xlpm.dat,VLOOKUP(B128,#REF!,3,0),IF(_xlpm.dat=0,"",_xlpm.dat))</f>
        <v>#REF!</v>
      </c>
      <c r="K128" s="1" t="str">
        <f>_xlfn.LET(_xlpm.stav,IFERROR(VLOOKUP($C128,#REF!,12,0),""),IF(_xlpm.stav=0,"",_xlpm.stav))</f>
        <v/>
      </c>
      <c r="L128" s="15" t="str">
        <f>_xlfn.LET(_xlpm.dat,IFERROR(VLOOKUP(PomocnáVrácené!C128,#REF!,21,0),""),IF(_xlpm.dat=0,"",_xlpm.dat))</f>
        <v/>
      </c>
      <c r="M128" s="15" t="e">
        <f>_xlfn.LET(_xlpm.dat,VLOOKUP(B128,#REF!,3,0),IF(_xlpm.dat=0,"",_xlpm.dat))</f>
        <v>#REF!</v>
      </c>
      <c r="N128" s="1" t="str">
        <f>_xlfn.LET(_xlpm.stav,IFERROR(VLOOKUP($C128,#REF!,12,0),""),IF(_xlpm.stav=0,"",_xlpm.stav))</f>
        <v/>
      </c>
      <c r="O128" s="16" t="str">
        <f t="shared" si="1"/>
        <v>NE</v>
      </c>
    </row>
    <row r="129" spans="2:15" x14ac:dyDescent="0.2">
      <c r="B129" s="1" t="e">
        <f>#REF!</f>
        <v>#REF!</v>
      </c>
      <c r="C129" s="1" t="e">
        <f>IF(#REF!=0,"",#REF!)</f>
        <v>#REF!</v>
      </c>
      <c r="D129" s="1" t="e">
        <f>IF(#REF!=0,"",#REF!)</f>
        <v>#REF!</v>
      </c>
      <c r="E129" s="1" t="str">
        <f>_xlfn.LET(_xlpm.stav,IFERROR(VLOOKUP($C129,#REF!,12,0),""),IF(_xlpm.stav=0,"",_xlpm.stav))</f>
        <v/>
      </c>
      <c r="F129" s="15" t="str">
        <f>_xlfn.LET(_xlpm.dat,IFERROR(VLOOKUP(PomocnáVrácené!C129,#REF!,21,0),""),IF(_xlpm.dat=0,"",_xlpm.dat))</f>
        <v/>
      </c>
      <c r="G129" s="15" t="e">
        <f>_xlfn.LET(_xlpm.dat,VLOOKUP(B129,#REF!,3,0),IF(_xlpm.dat=0,"",_xlpm.dat))</f>
        <v>#REF!</v>
      </c>
      <c r="H129" s="15" t="str">
        <f>_xlfn.LET(_xlpm.stav,IFERROR(VLOOKUP($C129,#REF!,12,0),""),IF(_xlpm.stav=0,"",_xlpm.stav))</f>
        <v/>
      </c>
      <c r="I129" s="15" t="str">
        <f>_xlfn.LET(_xlpm.dat,IFERROR(VLOOKUP(PomocnáVrácené!C129,#REF!,21,0),""),IF(_xlpm.dat=0,"",_xlpm.dat))</f>
        <v/>
      </c>
      <c r="J129" s="15" t="e">
        <f>_xlfn.LET(_xlpm.dat,VLOOKUP(B129,#REF!,3,0),IF(_xlpm.dat=0,"",_xlpm.dat))</f>
        <v>#REF!</v>
      </c>
      <c r="K129" s="1" t="str">
        <f>_xlfn.LET(_xlpm.stav,IFERROR(VLOOKUP($C129,#REF!,12,0),""),IF(_xlpm.stav=0,"",_xlpm.stav))</f>
        <v/>
      </c>
      <c r="L129" s="15" t="str">
        <f>_xlfn.LET(_xlpm.dat,IFERROR(VLOOKUP(PomocnáVrácené!C129,#REF!,21,0),""),IF(_xlpm.dat=0,"",_xlpm.dat))</f>
        <v/>
      </c>
      <c r="M129" s="15" t="e">
        <f>_xlfn.LET(_xlpm.dat,VLOOKUP(B129,#REF!,3,0),IF(_xlpm.dat=0,"",_xlpm.dat))</f>
        <v>#REF!</v>
      </c>
      <c r="N129" s="1" t="str">
        <f>_xlfn.LET(_xlpm.stav,IFERROR(VLOOKUP($C129,#REF!,12,0),""),IF(_xlpm.stav=0,"",_xlpm.stav))</f>
        <v/>
      </c>
      <c r="O129" s="16" t="str">
        <f t="shared" si="1"/>
        <v>NE</v>
      </c>
    </row>
    <row r="130" spans="2:15" x14ac:dyDescent="0.2">
      <c r="B130" s="1" t="e">
        <f>#REF!</f>
        <v>#REF!</v>
      </c>
      <c r="C130" s="1" t="e">
        <f>IF(#REF!=0,"",#REF!)</f>
        <v>#REF!</v>
      </c>
      <c r="D130" s="1" t="e">
        <f>IF(#REF!=0,"",#REF!)</f>
        <v>#REF!</v>
      </c>
      <c r="E130" s="1" t="str">
        <f>_xlfn.LET(_xlpm.stav,IFERROR(VLOOKUP($C130,#REF!,12,0),""),IF(_xlpm.stav=0,"",_xlpm.stav))</f>
        <v/>
      </c>
      <c r="F130" s="15" t="str">
        <f>_xlfn.LET(_xlpm.dat,IFERROR(VLOOKUP(PomocnáVrácené!C130,#REF!,21,0),""),IF(_xlpm.dat=0,"",_xlpm.dat))</f>
        <v/>
      </c>
      <c r="G130" s="15" t="e">
        <f>_xlfn.LET(_xlpm.dat,VLOOKUP(B130,#REF!,3,0),IF(_xlpm.dat=0,"",_xlpm.dat))</f>
        <v>#REF!</v>
      </c>
      <c r="H130" s="15" t="str">
        <f>_xlfn.LET(_xlpm.stav,IFERROR(VLOOKUP($C130,#REF!,12,0),""),IF(_xlpm.stav=0,"",_xlpm.stav))</f>
        <v/>
      </c>
      <c r="I130" s="15" t="str">
        <f>_xlfn.LET(_xlpm.dat,IFERROR(VLOOKUP(PomocnáVrácené!C130,#REF!,21,0),""),IF(_xlpm.dat=0,"",_xlpm.dat))</f>
        <v/>
      </c>
      <c r="J130" s="15" t="e">
        <f>_xlfn.LET(_xlpm.dat,VLOOKUP(B130,#REF!,3,0),IF(_xlpm.dat=0,"",_xlpm.dat))</f>
        <v>#REF!</v>
      </c>
      <c r="K130" s="1" t="str">
        <f>_xlfn.LET(_xlpm.stav,IFERROR(VLOOKUP($C130,#REF!,12,0),""),IF(_xlpm.stav=0,"",_xlpm.stav))</f>
        <v/>
      </c>
      <c r="L130" s="15" t="str">
        <f>_xlfn.LET(_xlpm.dat,IFERROR(VLOOKUP(PomocnáVrácené!C130,#REF!,21,0),""),IF(_xlpm.dat=0,"",_xlpm.dat))</f>
        <v/>
      </c>
      <c r="M130" s="15" t="e">
        <f>_xlfn.LET(_xlpm.dat,VLOOKUP(B130,#REF!,3,0),IF(_xlpm.dat=0,"",_xlpm.dat))</f>
        <v>#REF!</v>
      </c>
      <c r="N130" s="1" t="str">
        <f>_xlfn.LET(_xlpm.stav,IFERROR(VLOOKUP($C130,#REF!,12,0),""),IF(_xlpm.stav=0,"",_xlpm.stav))</f>
        <v/>
      </c>
      <c r="O130" s="16" t="str">
        <f t="shared" si="1"/>
        <v>NE</v>
      </c>
    </row>
    <row r="131" spans="2:15" x14ac:dyDescent="0.2">
      <c r="B131" s="1" t="e">
        <f>#REF!</f>
        <v>#REF!</v>
      </c>
      <c r="C131" s="1" t="e">
        <f>IF(#REF!=0,"",#REF!)</f>
        <v>#REF!</v>
      </c>
      <c r="D131" s="1" t="e">
        <f>IF(#REF!=0,"",#REF!)</f>
        <v>#REF!</v>
      </c>
      <c r="E131" s="1" t="str">
        <f>_xlfn.LET(_xlpm.stav,IFERROR(VLOOKUP($C131,#REF!,12,0),""),IF(_xlpm.stav=0,"",_xlpm.stav))</f>
        <v/>
      </c>
      <c r="F131" s="15" t="str">
        <f>_xlfn.LET(_xlpm.dat,IFERROR(VLOOKUP(PomocnáVrácené!C131,#REF!,21,0),""),IF(_xlpm.dat=0,"",_xlpm.dat))</f>
        <v/>
      </c>
      <c r="G131" s="15" t="e">
        <f>_xlfn.LET(_xlpm.dat,VLOOKUP(B131,#REF!,3,0),IF(_xlpm.dat=0,"",_xlpm.dat))</f>
        <v>#REF!</v>
      </c>
      <c r="H131" s="15" t="str">
        <f>_xlfn.LET(_xlpm.stav,IFERROR(VLOOKUP($C131,#REF!,12,0),""),IF(_xlpm.stav=0,"",_xlpm.stav))</f>
        <v/>
      </c>
      <c r="I131" s="15" t="str">
        <f>_xlfn.LET(_xlpm.dat,IFERROR(VLOOKUP(PomocnáVrácené!C131,#REF!,21,0),""),IF(_xlpm.dat=0,"",_xlpm.dat))</f>
        <v/>
      </c>
      <c r="J131" s="15" t="e">
        <f>_xlfn.LET(_xlpm.dat,VLOOKUP(B131,#REF!,3,0),IF(_xlpm.dat=0,"",_xlpm.dat))</f>
        <v>#REF!</v>
      </c>
      <c r="K131" s="1" t="str">
        <f>_xlfn.LET(_xlpm.stav,IFERROR(VLOOKUP($C131,#REF!,12,0),""),IF(_xlpm.stav=0,"",_xlpm.stav))</f>
        <v/>
      </c>
      <c r="L131" s="15" t="str">
        <f>_xlfn.LET(_xlpm.dat,IFERROR(VLOOKUP(PomocnáVrácené!C131,#REF!,21,0),""),IF(_xlpm.dat=0,"",_xlpm.dat))</f>
        <v/>
      </c>
      <c r="M131" s="15" t="e">
        <f>_xlfn.LET(_xlpm.dat,VLOOKUP(B131,#REF!,3,0),IF(_xlpm.dat=0,"",_xlpm.dat))</f>
        <v>#REF!</v>
      </c>
      <c r="N131" s="1" t="str">
        <f>_xlfn.LET(_xlpm.stav,IFERROR(VLOOKUP($C131,#REF!,12,0),""),IF(_xlpm.stav=0,"",_xlpm.stav))</f>
        <v/>
      </c>
      <c r="O131" s="16" t="str">
        <f t="shared" si="1"/>
        <v>NE</v>
      </c>
    </row>
    <row r="132" spans="2:15" x14ac:dyDescent="0.2">
      <c r="B132" s="1" t="e">
        <f>#REF!</f>
        <v>#REF!</v>
      </c>
      <c r="C132" s="1" t="e">
        <f>IF(#REF!=0,"",#REF!)</f>
        <v>#REF!</v>
      </c>
      <c r="D132" s="1" t="e">
        <f>IF(#REF!=0,"",#REF!)</f>
        <v>#REF!</v>
      </c>
      <c r="E132" s="1" t="str">
        <f>_xlfn.LET(_xlpm.stav,IFERROR(VLOOKUP($C132,#REF!,12,0),""),IF(_xlpm.stav=0,"",_xlpm.stav))</f>
        <v/>
      </c>
      <c r="F132" s="15" t="str">
        <f>_xlfn.LET(_xlpm.dat,IFERROR(VLOOKUP(PomocnáVrácené!C132,#REF!,21,0),""),IF(_xlpm.dat=0,"",_xlpm.dat))</f>
        <v/>
      </c>
      <c r="G132" s="15" t="e">
        <f>_xlfn.LET(_xlpm.dat,VLOOKUP(B132,#REF!,3,0),IF(_xlpm.dat=0,"",_xlpm.dat))</f>
        <v>#REF!</v>
      </c>
      <c r="H132" s="15" t="str">
        <f>_xlfn.LET(_xlpm.stav,IFERROR(VLOOKUP($C132,#REF!,12,0),""),IF(_xlpm.stav=0,"",_xlpm.stav))</f>
        <v/>
      </c>
      <c r="I132" s="15" t="str">
        <f>_xlfn.LET(_xlpm.dat,IFERROR(VLOOKUP(PomocnáVrácené!C132,#REF!,21,0),""),IF(_xlpm.dat=0,"",_xlpm.dat))</f>
        <v/>
      </c>
      <c r="J132" s="15" t="e">
        <f>_xlfn.LET(_xlpm.dat,VLOOKUP(B132,#REF!,3,0),IF(_xlpm.dat=0,"",_xlpm.dat))</f>
        <v>#REF!</v>
      </c>
      <c r="K132" s="1" t="str">
        <f>_xlfn.LET(_xlpm.stav,IFERROR(VLOOKUP($C132,#REF!,12,0),""),IF(_xlpm.stav=0,"",_xlpm.stav))</f>
        <v/>
      </c>
      <c r="L132" s="15" t="str">
        <f>_xlfn.LET(_xlpm.dat,IFERROR(VLOOKUP(PomocnáVrácené!C132,#REF!,21,0),""),IF(_xlpm.dat=0,"",_xlpm.dat))</f>
        <v/>
      </c>
      <c r="M132" s="15" t="e">
        <f>_xlfn.LET(_xlpm.dat,VLOOKUP(B132,#REF!,3,0),IF(_xlpm.dat=0,"",_xlpm.dat))</f>
        <v>#REF!</v>
      </c>
      <c r="N132" s="1" t="str">
        <f>_xlfn.LET(_xlpm.stav,IFERROR(VLOOKUP($C132,#REF!,12,0),""),IF(_xlpm.stav=0,"",_xlpm.stav))</f>
        <v/>
      </c>
      <c r="O132" s="16" t="str">
        <f t="shared" si="1"/>
        <v>NE</v>
      </c>
    </row>
    <row r="133" spans="2:15" x14ac:dyDescent="0.2">
      <c r="B133" s="1" t="e">
        <f>#REF!</f>
        <v>#REF!</v>
      </c>
      <c r="C133" s="1" t="e">
        <f>IF(#REF!=0,"",#REF!)</f>
        <v>#REF!</v>
      </c>
      <c r="D133" s="1" t="e">
        <f>IF(#REF!=0,"",#REF!)</f>
        <v>#REF!</v>
      </c>
      <c r="E133" s="1" t="str">
        <f>_xlfn.LET(_xlpm.stav,IFERROR(VLOOKUP($C133,#REF!,12,0),""),IF(_xlpm.stav=0,"",_xlpm.stav))</f>
        <v/>
      </c>
      <c r="F133" s="15" t="str">
        <f>_xlfn.LET(_xlpm.dat,IFERROR(VLOOKUP(PomocnáVrácené!C133,#REF!,21,0),""),IF(_xlpm.dat=0,"",_xlpm.dat))</f>
        <v/>
      </c>
      <c r="G133" s="15" t="e">
        <f>_xlfn.LET(_xlpm.dat,VLOOKUP(B133,#REF!,3,0),IF(_xlpm.dat=0,"",_xlpm.dat))</f>
        <v>#REF!</v>
      </c>
      <c r="H133" s="15" t="str">
        <f>_xlfn.LET(_xlpm.stav,IFERROR(VLOOKUP($C133,#REF!,12,0),""),IF(_xlpm.stav=0,"",_xlpm.stav))</f>
        <v/>
      </c>
      <c r="I133" s="15" t="str">
        <f>_xlfn.LET(_xlpm.dat,IFERROR(VLOOKUP(PomocnáVrácené!C133,#REF!,21,0),""),IF(_xlpm.dat=0,"",_xlpm.dat))</f>
        <v/>
      </c>
      <c r="J133" s="15" t="e">
        <f>_xlfn.LET(_xlpm.dat,VLOOKUP(B133,#REF!,3,0),IF(_xlpm.dat=0,"",_xlpm.dat))</f>
        <v>#REF!</v>
      </c>
      <c r="K133" s="1" t="str">
        <f>_xlfn.LET(_xlpm.stav,IFERROR(VLOOKUP($C133,#REF!,12,0),""),IF(_xlpm.stav=0,"",_xlpm.stav))</f>
        <v/>
      </c>
      <c r="L133" s="15" t="str">
        <f>_xlfn.LET(_xlpm.dat,IFERROR(VLOOKUP(PomocnáVrácené!C133,#REF!,21,0),""),IF(_xlpm.dat=0,"",_xlpm.dat))</f>
        <v/>
      </c>
      <c r="M133" s="15" t="e">
        <f>_xlfn.LET(_xlpm.dat,VLOOKUP(B133,#REF!,3,0),IF(_xlpm.dat=0,"",_xlpm.dat))</f>
        <v>#REF!</v>
      </c>
      <c r="N133" s="1" t="str">
        <f>_xlfn.LET(_xlpm.stav,IFERROR(VLOOKUP($C133,#REF!,12,0),""),IF(_xlpm.stav=0,"",_xlpm.stav))</f>
        <v/>
      </c>
      <c r="O133" s="16" t="str">
        <f t="shared" si="1"/>
        <v>NE</v>
      </c>
    </row>
    <row r="134" spans="2:15" x14ac:dyDescent="0.2">
      <c r="B134" s="1" t="e">
        <f>#REF!</f>
        <v>#REF!</v>
      </c>
      <c r="C134" s="1" t="e">
        <f>IF(#REF!=0,"",#REF!)</f>
        <v>#REF!</v>
      </c>
      <c r="D134" s="1" t="e">
        <f>IF(#REF!=0,"",#REF!)</f>
        <v>#REF!</v>
      </c>
      <c r="E134" s="1" t="str">
        <f>_xlfn.LET(_xlpm.stav,IFERROR(VLOOKUP($C134,#REF!,12,0),""),IF(_xlpm.stav=0,"",_xlpm.stav))</f>
        <v/>
      </c>
      <c r="F134" s="15" t="str">
        <f>_xlfn.LET(_xlpm.dat,IFERROR(VLOOKUP(PomocnáVrácené!C134,#REF!,21,0),""),IF(_xlpm.dat=0,"",_xlpm.dat))</f>
        <v/>
      </c>
      <c r="G134" s="15" t="e">
        <f>_xlfn.LET(_xlpm.dat,VLOOKUP(B134,#REF!,3,0),IF(_xlpm.dat=0,"",_xlpm.dat))</f>
        <v>#REF!</v>
      </c>
      <c r="H134" s="15" t="str">
        <f>_xlfn.LET(_xlpm.stav,IFERROR(VLOOKUP($C134,#REF!,12,0),""),IF(_xlpm.stav=0,"",_xlpm.stav))</f>
        <v/>
      </c>
      <c r="I134" s="15" t="str">
        <f>_xlfn.LET(_xlpm.dat,IFERROR(VLOOKUP(PomocnáVrácené!C134,#REF!,21,0),""),IF(_xlpm.dat=0,"",_xlpm.dat))</f>
        <v/>
      </c>
      <c r="J134" s="15" t="e">
        <f>_xlfn.LET(_xlpm.dat,VLOOKUP(B134,#REF!,3,0),IF(_xlpm.dat=0,"",_xlpm.dat))</f>
        <v>#REF!</v>
      </c>
      <c r="K134" s="1" t="str">
        <f>_xlfn.LET(_xlpm.stav,IFERROR(VLOOKUP($C134,#REF!,12,0),""),IF(_xlpm.stav=0,"",_xlpm.stav))</f>
        <v/>
      </c>
      <c r="L134" s="15" t="str">
        <f>_xlfn.LET(_xlpm.dat,IFERROR(VLOOKUP(PomocnáVrácené!C134,#REF!,21,0),""),IF(_xlpm.dat=0,"",_xlpm.dat))</f>
        <v/>
      </c>
      <c r="M134" s="15" t="e">
        <f>_xlfn.LET(_xlpm.dat,VLOOKUP(B134,#REF!,3,0),IF(_xlpm.dat=0,"",_xlpm.dat))</f>
        <v>#REF!</v>
      </c>
      <c r="N134" s="1" t="str">
        <f>_xlfn.LET(_xlpm.stav,IFERROR(VLOOKUP($C134,#REF!,12,0),""),IF(_xlpm.stav=0,"",_xlpm.stav))</f>
        <v/>
      </c>
      <c r="O134" s="16" t="str">
        <f t="shared" si="1"/>
        <v>NE</v>
      </c>
    </row>
    <row r="135" spans="2:15" x14ac:dyDescent="0.2">
      <c r="B135" s="1" t="e">
        <f>#REF!</f>
        <v>#REF!</v>
      </c>
      <c r="C135" s="1" t="e">
        <f>IF(#REF!=0,"",#REF!)</f>
        <v>#REF!</v>
      </c>
      <c r="D135" s="1" t="e">
        <f>IF(#REF!=0,"",#REF!)</f>
        <v>#REF!</v>
      </c>
      <c r="E135" s="1" t="str">
        <f>_xlfn.LET(_xlpm.stav,IFERROR(VLOOKUP($C135,#REF!,12,0),""),IF(_xlpm.stav=0,"",_xlpm.stav))</f>
        <v/>
      </c>
      <c r="F135" s="15" t="str">
        <f>_xlfn.LET(_xlpm.dat,IFERROR(VLOOKUP(PomocnáVrácené!C135,#REF!,21,0),""),IF(_xlpm.dat=0,"",_xlpm.dat))</f>
        <v/>
      </c>
      <c r="G135" s="15" t="e">
        <f>_xlfn.LET(_xlpm.dat,VLOOKUP(B135,#REF!,3,0),IF(_xlpm.dat=0,"",_xlpm.dat))</f>
        <v>#REF!</v>
      </c>
      <c r="H135" s="15" t="str">
        <f>_xlfn.LET(_xlpm.stav,IFERROR(VLOOKUP($C135,#REF!,12,0),""),IF(_xlpm.stav=0,"",_xlpm.stav))</f>
        <v/>
      </c>
      <c r="I135" s="15" t="str">
        <f>_xlfn.LET(_xlpm.dat,IFERROR(VLOOKUP(PomocnáVrácené!C135,#REF!,21,0),""),IF(_xlpm.dat=0,"",_xlpm.dat))</f>
        <v/>
      </c>
      <c r="J135" s="15" t="e">
        <f>_xlfn.LET(_xlpm.dat,VLOOKUP(B135,#REF!,3,0),IF(_xlpm.dat=0,"",_xlpm.dat))</f>
        <v>#REF!</v>
      </c>
      <c r="K135" s="1" t="str">
        <f>_xlfn.LET(_xlpm.stav,IFERROR(VLOOKUP($C135,#REF!,12,0),""),IF(_xlpm.stav=0,"",_xlpm.stav))</f>
        <v/>
      </c>
      <c r="L135" s="15" t="str">
        <f>_xlfn.LET(_xlpm.dat,IFERROR(VLOOKUP(PomocnáVrácené!C135,#REF!,21,0),""),IF(_xlpm.dat=0,"",_xlpm.dat))</f>
        <v/>
      </c>
      <c r="M135" s="15" t="e">
        <f>_xlfn.LET(_xlpm.dat,VLOOKUP(B135,#REF!,3,0),IF(_xlpm.dat=0,"",_xlpm.dat))</f>
        <v>#REF!</v>
      </c>
      <c r="N135" s="1" t="str">
        <f>_xlfn.LET(_xlpm.stav,IFERROR(VLOOKUP($C135,#REF!,12,0),""),IF(_xlpm.stav=0,"",_xlpm.stav))</f>
        <v/>
      </c>
      <c r="O135" s="16" t="str">
        <f t="shared" ref="O135:O184" si="2">IF(OR(N135="Zamítnuto",N135="Schváleno"),"NE",IF(COUNTBLANK(K135:M135)=1,"ANO",IF(COUNTBLANK(H135:J135)=1,"ANO",IF(COUNTBLANK(E135:G135)=1,"ANO","NE"))))</f>
        <v>NE</v>
      </c>
    </row>
    <row r="136" spans="2:15" x14ac:dyDescent="0.2">
      <c r="B136" s="1" t="e">
        <f>#REF!</f>
        <v>#REF!</v>
      </c>
      <c r="C136" s="1" t="e">
        <f>IF(#REF!=0,"",#REF!)</f>
        <v>#REF!</v>
      </c>
      <c r="D136" s="1" t="e">
        <f>IF(#REF!=0,"",#REF!)</f>
        <v>#REF!</v>
      </c>
      <c r="E136" s="1" t="str">
        <f>_xlfn.LET(_xlpm.stav,IFERROR(VLOOKUP($C136,#REF!,12,0),""),IF(_xlpm.stav=0,"",_xlpm.stav))</f>
        <v/>
      </c>
      <c r="F136" s="15" t="str">
        <f>_xlfn.LET(_xlpm.dat,IFERROR(VLOOKUP(PomocnáVrácené!C136,#REF!,21,0),""),IF(_xlpm.dat=0,"",_xlpm.dat))</f>
        <v/>
      </c>
      <c r="G136" s="15" t="e">
        <f>_xlfn.LET(_xlpm.dat,VLOOKUP(B136,#REF!,3,0),IF(_xlpm.dat=0,"",_xlpm.dat))</f>
        <v>#REF!</v>
      </c>
      <c r="H136" s="15" t="str">
        <f>_xlfn.LET(_xlpm.stav,IFERROR(VLOOKUP($C136,#REF!,12,0),""),IF(_xlpm.stav=0,"",_xlpm.stav))</f>
        <v/>
      </c>
      <c r="I136" s="15" t="str">
        <f>_xlfn.LET(_xlpm.dat,IFERROR(VLOOKUP(PomocnáVrácené!C136,#REF!,21,0),""),IF(_xlpm.dat=0,"",_xlpm.dat))</f>
        <v/>
      </c>
      <c r="J136" s="15" t="e">
        <f>_xlfn.LET(_xlpm.dat,VLOOKUP(B136,#REF!,3,0),IF(_xlpm.dat=0,"",_xlpm.dat))</f>
        <v>#REF!</v>
      </c>
      <c r="K136" s="1" t="str">
        <f>_xlfn.LET(_xlpm.stav,IFERROR(VLOOKUP($C136,#REF!,12,0),""),IF(_xlpm.stav=0,"",_xlpm.stav))</f>
        <v/>
      </c>
      <c r="L136" s="15" t="str">
        <f>_xlfn.LET(_xlpm.dat,IFERROR(VLOOKUP(PomocnáVrácené!C136,#REF!,21,0),""),IF(_xlpm.dat=0,"",_xlpm.dat))</f>
        <v/>
      </c>
      <c r="M136" s="15" t="e">
        <f>_xlfn.LET(_xlpm.dat,VLOOKUP(B136,#REF!,3,0),IF(_xlpm.dat=0,"",_xlpm.dat))</f>
        <v>#REF!</v>
      </c>
      <c r="N136" s="1" t="str">
        <f>_xlfn.LET(_xlpm.stav,IFERROR(VLOOKUP($C136,#REF!,12,0),""),IF(_xlpm.stav=0,"",_xlpm.stav))</f>
        <v/>
      </c>
      <c r="O136" s="16" t="str">
        <f t="shared" si="2"/>
        <v>NE</v>
      </c>
    </row>
    <row r="137" spans="2:15" x14ac:dyDescent="0.2">
      <c r="B137" s="1" t="e">
        <f>#REF!</f>
        <v>#REF!</v>
      </c>
      <c r="C137" s="1" t="e">
        <f>IF(#REF!=0,"",#REF!)</f>
        <v>#REF!</v>
      </c>
      <c r="D137" s="1" t="e">
        <f>IF(#REF!=0,"",#REF!)</f>
        <v>#REF!</v>
      </c>
      <c r="E137" s="1" t="str">
        <f>_xlfn.LET(_xlpm.stav,IFERROR(VLOOKUP($C137,#REF!,12,0),""),IF(_xlpm.stav=0,"",_xlpm.stav))</f>
        <v/>
      </c>
      <c r="F137" s="15" t="str">
        <f>_xlfn.LET(_xlpm.dat,IFERROR(VLOOKUP(PomocnáVrácené!C137,#REF!,21,0),""),IF(_xlpm.dat=0,"",_xlpm.dat))</f>
        <v/>
      </c>
      <c r="G137" s="15" t="e">
        <f>_xlfn.LET(_xlpm.dat,VLOOKUP(B137,#REF!,3,0),IF(_xlpm.dat=0,"",_xlpm.dat))</f>
        <v>#REF!</v>
      </c>
      <c r="H137" s="15" t="str">
        <f>_xlfn.LET(_xlpm.stav,IFERROR(VLOOKUP($C137,#REF!,12,0),""),IF(_xlpm.stav=0,"",_xlpm.stav))</f>
        <v/>
      </c>
      <c r="I137" s="15" t="str">
        <f>_xlfn.LET(_xlpm.dat,IFERROR(VLOOKUP(PomocnáVrácené!C137,#REF!,21,0),""),IF(_xlpm.dat=0,"",_xlpm.dat))</f>
        <v/>
      </c>
      <c r="J137" s="15" t="e">
        <f>_xlfn.LET(_xlpm.dat,VLOOKUP(B137,#REF!,3,0),IF(_xlpm.dat=0,"",_xlpm.dat))</f>
        <v>#REF!</v>
      </c>
      <c r="K137" s="1" t="str">
        <f>_xlfn.LET(_xlpm.stav,IFERROR(VLOOKUP($C137,#REF!,12,0),""),IF(_xlpm.stav=0,"",_xlpm.stav))</f>
        <v/>
      </c>
      <c r="L137" s="15" t="str">
        <f>_xlfn.LET(_xlpm.dat,IFERROR(VLOOKUP(PomocnáVrácené!C137,#REF!,21,0),""),IF(_xlpm.dat=0,"",_xlpm.dat))</f>
        <v/>
      </c>
      <c r="M137" s="15" t="e">
        <f>_xlfn.LET(_xlpm.dat,VLOOKUP(B137,#REF!,3,0),IF(_xlpm.dat=0,"",_xlpm.dat))</f>
        <v>#REF!</v>
      </c>
      <c r="N137" s="1" t="str">
        <f>_xlfn.LET(_xlpm.stav,IFERROR(VLOOKUP($C137,#REF!,12,0),""),IF(_xlpm.stav=0,"",_xlpm.stav))</f>
        <v/>
      </c>
      <c r="O137" s="16" t="str">
        <f t="shared" si="2"/>
        <v>NE</v>
      </c>
    </row>
    <row r="138" spans="2:15" x14ac:dyDescent="0.2">
      <c r="B138" s="1" t="e">
        <f>#REF!</f>
        <v>#REF!</v>
      </c>
      <c r="C138" s="1" t="e">
        <f>IF(#REF!=0,"",#REF!)</f>
        <v>#REF!</v>
      </c>
      <c r="D138" s="1" t="e">
        <f>IF(#REF!=0,"",#REF!)</f>
        <v>#REF!</v>
      </c>
      <c r="E138" s="1" t="str">
        <f>_xlfn.LET(_xlpm.stav,IFERROR(VLOOKUP($C138,#REF!,12,0),""),IF(_xlpm.stav=0,"",_xlpm.stav))</f>
        <v/>
      </c>
      <c r="F138" s="15" t="str">
        <f>_xlfn.LET(_xlpm.dat,IFERROR(VLOOKUP(PomocnáVrácené!C138,#REF!,21,0),""),IF(_xlpm.dat=0,"",_xlpm.dat))</f>
        <v/>
      </c>
      <c r="G138" s="15" t="e">
        <f>_xlfn.LET(_xlpm.dat,VLOOKUP(B138,#REF!,3,0),IF(_xlpm.dat=0,"",_xlpm.dat))</f>
        <v>#REF!</v>
      </c>
      <c r="H138" s="15" t="str">
        <f>_xlfn.LET(_xlpm.stav,IFERROR(VLOOKUP($C138,#REF!,12,0),""),IF(_xlpm.stav=0,"",_xlpm.stav))</f>
        <v/>
      </c>
      <c r="I138" s="15" t="str">
        <f>_xlfn.LET(_xlpm.dat,IFERROR(VLOOKUP(PomocnáVrácené!C138,#REF!,21,0),""),IF(_xlpm.dat=0,"",_xlpm.dat))</f>
        <v/>
      </c>
      <c r="J138" s="15" t="e">
        <f>_xlfn.LET(_xlpm.dat,VLOOKUP(B138,#REF!,3,0),IF(_xlpm.dat=0,"",_xlpm.dat))</f>
        <v>#REF!</v>
      </c>
      <c r="K138" s="1" t="str">
        <f>_xlfn.LET(_xlpm.stav,IFERROR(VLOOKUP($C138,#REF!,12,0),""),IF(_xlpm.stav=0,"",_xlpm.stav))</f>
        <v/>
      </c>
      <c r="L138" s="15" t="str">
        <f>_xlfn.LET(_xlpm.dat,IFERROR(VLOOKUP(PomocnáVrácené!C138,#REF!,21,0),""),IF(_xlpm.dat=0,"",_xlpm.dat))</f>
        <v/>
      </c>
      <c r="M138" s="15" t="e">
        <f>_xlfn.LET(_xlpm.dat,VLOOKUP(B138,#REF!,3,0),IF(_xlpm.dat=0,"",_xlpm.dat))</f>
        <v>#REF!</v>
      </c>
      <c r="N138" s="1" t="str">
        <f>_xlfn.LET(_xlpm.stav,IFERROR(VLOOKUP($C138,#REF!,12,0),""),IF(_xlpm.stav=0,"",_xlpm.stav))</f>
        <v/>
      </c>
      <c r="O138" s="16" t="str">
        <f t="shared" si="2"/>
        <v>NE</v>
      </c>
    </row>
    <row r="139" spans="2:15" x14ac:dyDescent="0.2">
      <c r="B139" s="1" t="e">
        <f>#REF!</f>
        <v>#REF!</v>
      </c>
      <c r="C139" s="1" t="e">
        <f>IF(#REF!=0,"",#REF!)</f>
        <v>#REF!</v>
      </c>
      <c r="D139" s="1" t="e">
        <f>IF(#REF!=0,"",#REF!)</f>
        <v>#REF!</v>
      </c>
      <c r="E139" s="1" t="str">
        <f>_xlfn.LET(_xlpm.stav,IFERROR(VLOOKUP($C139,#REF!,12,0),""),IF(_xlpm.stav=0,"",_xlpm.stav))</f>
        <v/>
      </c>
      <c r="F139" s="15" t="str">
        <f>_xlfn.LET(_xlpm.dat,IFERROR(VLOOKUP(PomocnáVrácené!C139,#REF!,21,0),""),IF(_xlpm.dat=0,"",_xlpm.dat))</f>
        <v/>
      </c>
      <c r="G139" s="15" t="e">
        <f>_xlfn.LET(_xlpm.dat,VLOOKUP(B139,#REF!,3,0),IF(_xlpm.dat=0,"",_xlpm.dat))</f>
        <v>#REF!</v>
      </c>
      <c r="H139" s="15" t="str">
        <f>_xlfn.LET(_xlpm.stav,IFERROR(VLOOKUP($C139,#REF!,12,0),""),IF(_xlpm.stav=0,"",_xlpm.stav))</f>
        <v/>
      </c>
      <c r="I139" s="15" t="str">
        <f>_xlfn.LET(_xlpm.dat,IFERROR(VLOOKUP(PomocnáVrácené!C139,#REF!,21,0),""),IF(_xlpm.dat=0,"",_xlpm.dat))</f>
        <v/>
      </c>
      <c r="J139" s="15" t="e">
        <f>_xlfn.LET(_xlpm.dat,VLOOKUP(B139,#REF!,3,0),IF(_xlpm.dat=0,"",_xlpm.dat))</f>
        <v>#REF!</v>
      </c>
      <c r="K139" s="1" t="str">
        <f>_xlfn.LET(_xlpm.stav,IFERROR(VLOOKUP($C139,#REF!,12,0),""),IF(_xlpm.stav=0,"",_xlpm.stav))</f>
        <v/>
      </c>
      <c r="L139" s="15" t="str">
        <f>_xlfn.LET(_xlpm.dat,IFERROR(VLOOKUP(PomocnáVrácené!C139,#REF!,21,0),""),IF(_xlpm.dat=0,"",_xlpm.dat))</f>
        <v/>
      </c>
      <c r="M139" s="15" t="e">
        <f>_xlfn.LET(_xlpm.dat,VLOOKUP(B139,#REF!,3,0),IF(_xlpm.dat=0,"",_xlpm.dat))</f>
        <v>#REF!</v>
      </c>
      <c r="N139" s="1" t="str">
        <f>_xlfn.LET(_xlpm.stav,IFERROR(VLOOKUP($C139,#REF!,12,0),""),IF(_xlpm.stav=0,"",_xlpm.stav))</f>
        <v/>
      </c>
      <c r="O139" s="16" t="str">
        <f t="shared" si="2"/>
        <v>NE</v>
      </c>
    </row>
    <row r="140" spans="2:15" x14ac:dyDescent="0.2">
      <c r="B140" s="1" t="e">
        <f>#REF!</f>
        <v>#REF!</v>
      </c>
      <c r="C140" s="1" t="e">
        <f>IF(#REF!=0,"",#REF!)</f>
        <v>#REF!</v>
      </c>
      <c r="D140" s="1" t="e">
        <f>IF(#REF!=0,"",#REF!)</f>
        <v>#REF!</v>
      </c>
      <c r="E140" s="1" t="str">
        <f>_xlfn.LET(_xlpm.stav,IFERROR(VLOOKUP($C140,#REF!,12,0),""),IF(_xlpm.stav=0,"",_xlpm.stav))</f>
        <v/>
      </c>
      <c r="F140" s="15" t="str">
        <f>_xlfn.LET(_xlpm.dat,IFERROR(VLOOKUP(PomocnáVrácené!C140,#REF!,21,0),""),IF(_xlpm.dat=0,"",_xlpm.dat))</f>
        <v/>
      </c>
      <c r="G140" s="15" t="e">
        <f>_xlfn.LET(_xlpm.dat,VLOOKUP(B140,#REF!,3,0),IF(_xlpm.dat=0,"",_xlpm.dat))</f>
        <v>#REF!</v>
      </c>
      <c r="H140" s="15" t="str">
        <f>_xlfn.LET(_xlpm.stav,IFERROR(VLOOKUP($C140,#REF!,12,0),""),IF(_xlpm.stav=0,"",_xlpm.stav))</f>
        <v/>
      </c>
      <c r="I140" s="15" t="str">
        <f>_xlfn.LET(_xlpm.dat,IFERROR(VLOOKUP(PomocnáVrácené!C140,#REF!,21,0),""),IF(_xlpm.dat=0,"",_xlpm.dat))</f>
        <v/>
      </c>
      <c r="J140" s="15" t="e">
        <f>_xlfn.LET(_xlpm.dat,VLOOKUP(B140,#REF!,3,0),IF(_xlpm.dat=0,"",_xlpm.dat))</f>
        <v>#REF!</v>
      </c>
      <c r="K140" s="1" t="str">
        <f>_xlfn.LET(_xlpm.stav,IFERROR(VLOOKUP($C140,#REF!,12,0),""),IF(_xlpm.stav=0,"",_xlpm.stav))</f>
        <v/>
      </c>
      <c r="L140" s="15" t="str">
        <f>_xlfn.LET(_xlpm.dat,IFERROR(VLOOKUP(PomocnáVrácené!C140,#REF!,21,0),""),IF(_xlpm.dat=0,"",_xlpm.dat))</f>
        <v/>
      </c>
      <c r="M140" s="15" t="e">
        <f>_xlfn.LET(_xlpm.dat,VLOOKUP(B140,#REF!,3,0),IF(_xlpm.dat=0,"",_xlpm.dat))</f>
        <v>#REF!</v>
      </c>
      <c r="N140" s="1" t="str">
        <f>_xlfn.LET(_xlpm.stav,IFERROR(VLOOKUP($C140,#REF!,12,0),""),IF(_xlpm.stav=0,"",_xlpm.stav))</f>
        <v/>
      </c>
      <c r="O140" s="16" t="str">
        <f t="shared" si="2"/>
        <v>NE</v>
      </c>
    </row>
    <row r="141" spans="2:15" x14ac:dyDescent="0.2">
      <c r="B141" s="1" t="e">
        <f>#REF!</f>
        <v>#REF!</v>
      </c>
      <c r="C141" s="1" t="e">
        <f>IF(#REF!=0,"",#REF!)</f>
        <v>#REF!</v>
      </c>
      <c r="D141" s="1" t="e">
        <f>IF(#REF!=0,"",#REF!)</f>
        <v>#REF!</v>
      </c>
      <c r="E141" s="1" t="str">
        <f>_xlfn.LET(_xlpm.stav,IFERROR(VLOOKUP($C141,#REF!,12,0),""),IF(_xlpm.stav=0,"",_xlpm.stav))</f>
        <v/>
      </c>
      <c r="F141" s="15" t="str">
        <f>_xlfn.LET(_xlpm.dat,IFERROR(VLOOKUP(PomocnáVrácené!C141,#REF!,21,0),""),IF(_xlpm.dat=0,"",_xlpm.dat))</f>
        <v/>
      </c>
      <c r="G141" s="15" t="e">
        <f>_xlfn.LET(_xlpm.dat,VLOOKUP(B141,#REF!,3,0),IF(_xlpm.dat=0,"",_xlpm.dat))</f>
        <v>#REF!</v>
      </c>
      <c r="H141" s="15" t="str">
        <f>_xlfn.LET(_xlpm.stav,IFERROR(VLOOKUP($C141,#REF!,12,0),""),IF(_xlpm.stav=0,"",_xlpm.stav))</f>
        <v/>
      </c>
      <c r="I141" s="15" t="str">
        <f>_xlfn.LET(_xlpm.dat,IFERROR(VLOOKUP(PomocnáVrácené!C141,#REF!,21,0),""),IF(_xlpm.dat=0,"",_xlpm.dat))</f>
        <v/>
      </c>
      <c r="J141" s="15" t="e">
        <f>_xlfn.LET(_xlpm.dat,VLOOKUP(B141,#REF!,3,0),IF(_xlpm.dat=0,"",_xlpm.dat))</f>
        <v>#REF!</v>
      </c>
      <c r="K141" s="1" t="str">
        <f>_xlfn.LET(_xlpm.stav,IFERROR(VLOOKUP($C141,#REF!,12,0),""),IF(_xlpm.stav=0,"",_xlpm.stav))</f>
        <v/>
      </c>
      <c r="L141" s="15" t="str">
        <f>_xlfn.LET(_xlpm.dat,IFERROR(VLOOKUP(PomocnáVrácené!C141,#REF!,21,0),""),IF(_xlpm.dat=0,"",_xlpm.dat))</f>
        <v/>
      </c>
      <c r="M141" s="15" t="e">
        <f>_xlfn.LET(_xlpm.dat,VLOOKUP(B141,#REF!,3,0),IF(_xlpm.dat=0,"",_xlpm.dat))</f>
        <v>#REF!</v>
      </c>
      <c r="N141" s="1" t="str">
        <f>_xlfn.LET(_xlpm.stav,IFERROR(VLOOKUP($C141,#REF!,12,0),""),IF(_xlpm.stav=0,"",_xlpm.stav))</f>
        <v/>
      </c>
      <c r="O141" s="16" t="str">
        <f t="shared" si="2"/>
        <v>NE</v>
      </c>
    </row>
    <row r="142" spans="2:15" x14ac:dyDescent="0.2">
      <c r="B142" s="1" t="e">
        <f>#REF!</f>
        <v>#REF!</v>
      </c>
      <c r="C142" s="1" t="e">
        <f>IF(#REF!=0,"",#REF!)</f>
        <v>#REF!</v>
      </c>
      <c r="D142" s="1" t="e">
        <f>IF(#REF!=0,"",#REF!)</f>
        <v>#REF!</v>
      </c>
      <c r="E142" s="1" t="str">
        <f>_xlfn.LET(_xlpm.stav,IFERROR(VLOOKUP($C142,#REF!,12,0),""),IF(_xlpm.stav=0,"",_xlpm.stav))</f>
        <v/>
      </c>
      <c r="F142" s="15" t="str">
        <f>_xlfn.LET(_xlpm.dat,IFERROR(VLOOKUP(PomocnáVrácené!C142,#REF!,21,0),""),IF(_xlpm.dat=0,"",_xlpm.dat))</f>
        <v/>
      </c>
      <c r="G142" s="15" t="e">
        <f>_xlfn.LET(_xlpm.dat,VLOOKUP(B142,#REF!,3,0),IF(_xlpm.dat=0,"",_xlpm.dat))</f>
        <v>#REF!</v>
      </c>
      <c r="H142" s="15" t="str">
        <f>_xlfn.LET(_xlpm.stav,IFERROR(VLOOKUP($C142,#REF!,12,0),""),IF(_xlpm.stav=0,"",_xlpm.stav))</f>
        <v/>
      </c>
      <c r="I142" s="15" t="str">
        <f>_xlfn.LET(_xlpm.dat,IFERROR(VLOOKUP(PomocnáVrácené!C142,#REF!,21,0),""),IF(_xlpm.dat=0,"",_xlpm.dat))</f>
        <v/>
      </c>
      <c r="J142" s="15" t="e">
        <f>_xlfn.LET(_xlpm.dat,VLOOKUP(B142,#REF!,3,0),IF(_xlpm.dat=0,"",_xlpm.dat))</f>
        <v>#REF!</v>
      </c>
      <c r="K142" s="1" t="str">
        <f>_xlfn.LET(_xlpm.stav,IFERROR(VLOOKUP($C142,#REF!,12,0),""),IF(_xlpm.stav=0,"",_xlpm.stav))</f>
        <v/>
      </c>
      <c r="L142" s="15" t="str">
        <f>_xlfn.LET(_xlpm.dat,IFERROR(VLOOKUP(PomocnáVrácené!C142,#REF!,21,0),""),IF(_xlpm.dat=0,"",_xlpm.dat))</f>
        <v/>
      </c>
      <c r="M142" s="15" t="e">
        <f>_xlfn.LET(_xlpm.dat,VLOOKUP(B142,#REF!,3,0),IF(_xlpm.dat=0,"",_xlpm.dat))</f>
        <v>#REF!</v>
      </c>
      <c r="N142" s="1" t="str">
        <f>_xlfn.LET(_xlpm.stav,IFERROR(VLOOKUP($C142,#REF!,12,0),""),IF(_xlpm.stav=0,"",_xlpm.stav))</f>
        <v/>
      </c>
      <c r="O142" s="16" t="str">
        <f t="shared" si="2"/>
        <v>NE</v>
      </c>
    </row>
    <row r="143" spans="2:15" x14ac:dyDescent="0.2">
      <c r="B143" s="1" t="e">
        <f>#REF!</f>
        <v>#REF!</v>
      </c>
      <c r="C143" s="1" t="e">
        <f>IF(#REF!=0,"",#REF!)</f>
        <v>#REF!</v>
      </c>
      <c r="D143" s="1" t="e">
        <f>IF(#REF!=0,"",#REF!)</f>
        <v>#REF!</v>
      </c>
      <c r="E143" s="1" t="str">
        <f>_xlfn.LET(_xlpm.stav,IFERROR(VLOOKUP($C143,#REF!,12,0),""),IF(_xlpm.stav=0,"",_xlpm.stav))</f>
        <v/>
      </c>
      <c r="F143" s="15" t="str">
        <f>_xlfn.LET(_xlpm.dat,IFERROR(VLOOKUP(PomocnáVrácené!C143,#REF!,21,0),""),IF(_xlpm.dat=0,"",_xlpm.dat))</f>
        <v/>
      </c>
      <c r="G143" s="15" t="e">
        <f>_xlfn.LET(_xlpm.dat,VLOOKUP(B143,#REF!,3,0),IF(_xlpm.dat=0,"",_xlpm.dat))</f>
        <v>#REF!</v>
      </c>
      <c r="H143" s="15" t="str">
        <f>_xlfn.LET(_xlpm.stav,IFERROR(VLOOKUP($C143,#REF!,12,0),""),IF(_xlpm.stav=0,"",_xlpm.stav))</f>
        <v/>
      </c>
      <c r="I143" s="15" t="str">
        <f>_xlfn.LET(_xlpm.dat,IFERROR(VLOOKUP(PomocnáVrácené!C143,#REF!,21,0),""),IF(_xlpm.dat=0,"",_xlpm.dat))</f>
        <v/>
      </c>
      <c r="J143" s="15" t="e">
        <f>_xlfn.LET(_xlpm.dat,VLOOKUP(B143,#REF!,3,0),IF(_xlpm.dat=0,"",_xlpm.dat))</f>
        <v>#REF!</v>
      </c>
      <c r="K143" s="1" t="str">
        <f>_xlfn.LET(_xlpm.stav,IFERROR(VLOOKUP($C143,#REF!,12,0),""),IF(_xlpm.stav=0,"",_xlpm.stav))</f>
        <v/>
      </c>
      <c r="L143" s="15" t="str">
        <f>_xlfn.LET(_xlpm.dat,IFERROR(VLOOKUP(PomocnáVrácené!C143,#REF!,21,0),""),IF(_xlpm.dat=0,"",_xlpm.dat))</f>
        <v/>
      </c>
      <c r="M143" s="15" t="e">
        <f>_xlfn.LET(_xlpm.dat,VLOOKUP(B143,#REF!,3,0),IF(_xlpm.dat=0,"",_xlpm.dat))</f>
        <v>#REF!</v>
      </c>
      <c r="N143" s="1" t="str">
        <f>_xlfn.LET(_xlpm.stav,IFERROR(VLOOKUP($C143,#REF!,12,0),""),IF(_xlpm.stav=0,"",_xlpm.stav))</f>
        <v/>
      </c>
      <c r="O143" s="16" t="str">
        <f t="shared" si="2"/>
        <v>NE</v>
      </c>
    </row>
    <row r="144" spans="2:15" x14ac:dyDescent="0.2">
      <c r="B144" s="1" t="e">
        <f>#REF!</f>
        <v>#REF!</v>
      </c>
      <c r="C144" s="1" t="e">
        <f>IF(#REF!=0,"",#REF!)</f>
        <v>#REF!</v>
      </c>
      <c r="D144" s="1" t="e">
        <f>IF(#REF!=0,"",#REF!)</f>
        <v>#REF!</v>
      </c>
      <c r="E144" s="1" t="str">
        <f>_xlfn.LET(_xlpm.stav,IFERROR(VLOOKUP($C144,#REF!,12,0),""),IF(_xlpm.stav=0,"",_xlpm.stav))</f>
        <v/>
      </c>
      <c r="F144" s="15" t="str">
        <f>_xlfn.LET(_xlpm.dat,IFERROR(VLOOKUP(PomocnáVrácené!C144,#REF!,21,0),""),IF(_xlpm.dat=0,"",_xlpm.dat))</f>
        <v/>
      </c>
      <c r="G144" s="15" t="e">
        <f>_xlfn.LET(_xlpm.dat,VLOOKUP(B144,#REF!,3,0),IF(_xlpm.dat=0,"",_xlpm.dat))</f>
        <v>#REF!</v>
      </c>
      <c r="H144" s="15" t="str">
        <f>_xlfn.LET(_xlpm.stav,IFERROR(VLOOKUP($C144,#REF!,12,0),""),IF(_xlpm.stav=0,"",_xlpm.stav))</f>
        <v/>
      </c>
      <c r="I144" s="15" t="str">
        <f>_xlfn.LET(_xlpm.dat,IFERROR(VLOOKUP(PomocnáVrácené!C144,#REF!,21,0),""),IF(_xlpm.dat=0,"",_xlpm.dat))</f>
        <v/>
      </c>
      <c r="J144" s="15" t="e">
        <f>_xlfn.LET(_xlpm.dat,VLOOKUP(B144,#REF!,3,0),IF(_xlpm.dat=0,"",_xlpm.dat))</f>
        <v>#REF!</v>
      </c>
      <c r="K144" s="1" t="str">
        <f>_xlfn.LET(_xlpm.stav,IFERROR(VLOOKUP($C144,#REF!,12,0),""),IF(_xlpm.stav=0,"",_xlpm.stav))</f>
        <v/>
      </c>
      <c r="L144" s="15" t="str">
        <f>_xlfn.LET(_xlpm.dat,IFERROR(VLOOKUP(PomocnáVrácené!C144,#REF!,21,0),""),IF(_xlpm.dat=0,"",_xlpm.dat))</f>
        <v/>
      </c>
      <c r="M144" s="15" t="e">
        <f>_xlfn.LET(_xlpm.dat,VLOOKUP(B144,#REF!,3,0),IF(_xlpm.dat=0,"",_xlpm.dat))</f>
        <v>#REF!</v>
      </c>
      <c r="N144" s="1" t="str">
        <f>_xlfn.LET(_xlpm.stav,IFERROR(VLOOKUP($C144,#REF!,12,0),""),IF(_xlpm.stav=0,"",_xlpm.stav))</f>
        <v/>
      </c>
      <c r="O144" s="16" t="str">
        <f t="shared" si="2"/>
        <v>NE</v>
      </c>
    </row>
    <row r="145" spans="2:15" x14ac:dyDescent="0.2">
      <c r="B145" s="1" t="e">
        <f>#REF!</f>
        <v>#REF!</v>
      </c>
      <c r="C145" s="1" t="e">
        <f>IF(#REF!=0,"",#REF!)</f>
        <v>#REF!</v>
      </c>
      <c r="D145" s="1" t="e">
        <f>IF(#REF!=0,"",#REF!)</f>
        <v>#REF!</v>
      </c>
      <c r="E145" s="1" t="str">
        <f>_xlfn.LET(_xlpm.stav,IFERROR(VLOOKUP($C145,#REF!,12,0),""),IF(_xlpm.stav=0,"",_xlpm.stav))</f>
        <v/>
      </c>
      <c r="F145" s="15" t="str">
        <f>_xlfn.LET(_xlpm.dat,IFERROR(VLOOKUP(PomocnáVrácené!C145,#REF!,21,0),""),IF(_xlpm.dat=0,"",_xlpm.dat))</f>
        <v/>
      </c>
      <c r="G145" s="15" t="e">
        <f>_xlfn.LET(_xlpm.dat,VLOOKUP(B145,#REF!,3,0),IF(_xlpm.dat=0,"",_xlpm.dat))</f>
        <v>#REF!</v>
      </c>
      <c r="H145" s="15" t="str">
        <f>_xlfn.LET(_xlpm.stav,IFERROR(VLOOKUP($C145,#REF!,12,0),""),IF(_xlpm.stav=0,"",_xlpm.stav))</f>
        <v/>
      </c>
      <c r="I145" s="15" t="str">
        <f>_xlfn.LET(_xlpm.dat,IFERROR(VLOOKUP(PomocnáVrácené!C145,#REF!,21,0),""),IF(_xlpm.dat=0,"",_xlpm.dat))</f>
        <v/>
      </c>
      <c r="J145" s="15" t="e">
        <f>_xlfn.LET(_xlpm.dat,VLOOKUP(B145,#REF!,3,0),IF(_xlpm.dat=0,"",_xlpm.dat))</f>
        <v>#REF!</v>
      </c>
      <c r="K145" s="1" t="str">
        <f>_xlfn.LET(_xlpm.stav,IFERROR(VLOOKUP($C145,#REF!,12,0),""),IF(_xlpm.stav=0,"",_xlpm.stav))</f>
        <v/>
      </c>
      <c r="L145" s="15" t="str">
        <f>_xlfn.LET(_xlpm.dat,IFERROR(VLOOKUP(PomocnáVrácené!C145,#REF!,21,0),""),IF(_xlpm.dat=0,"",_xlpm.dat))</f>
        <v/>
      </c>
      <c r="M145" s="15" t="e">
        <f>_xlfn.LET(_xlpm.dat,VLOOKUP(B145,#REF!,3,0),IF(_xlpm.dat=0,"",_xlpm.dat))</f>
        <v>#REF!</v>
      </c>
      <c r="N145" s="1" t="str">
        <f>_xlfn.LET(_xlpm.stav,IFERROR(VLOOKUP($C145,#REF!,12,0),""),IF(_xlpm.stav=0,"",_xlpm.stav))</f>
        <v/>
      </c>
      <c r="O145" s="16" t="str">
        <f t="shared" si="2"/>
        <v>NE</v>
      </c>
    </row>
    <row r="146" spans="2:15" x14ac:dyDescent="0.2">
      <c r="B146" s="1" t="e">
        <f>#REF!</f>
        <v>#REF!</v>
      </c>
      <c r="C146" s="1" t="e">
        <f>IF(#REF!=0,"",#REF!)</f>
        <v>#REF!</v>
      </c>
      <c r="D146" s="1" t="e">
        <f>IF(#REF!=0,"",#REF!)</f>
        <v>#REF!</v>
      </c>
      <c r="E146" s="1" t="str">
        <f>_xlfn.LET(_xlpm.stav,IFERROR(VLOOKUP($C146,#REF!,12,0),""),IF(_xlpm.stav=0,"",_xlpm.stav))</f>
        <v/>
      </c>
      <c r="F146" s="15" t="str">
        <f>_xlfn.LET(_xlpm.dat,IFERROR(VLOOKUP(PomocnáVrácené!C146,#REF!,21,0),""),IF(_xlpm.dat=0,"",_xlpm.dat))</f>
        <v/>
      </c>
      <c r="G146" s="15" t="e">
        <f>_xlfn.LET(_xlpm.dat,VLOOKUP(B146,#REF!,3,0),IF(_xlpm.dat=0,"",_xlpm.dat))</f>
        <v>#REF!</v>
      </c>
      <c r="H146" s="15" t="str">
        <f>_xlfn.LET(_xlpm.stav,IFERROR(VLOOKUP($C146,#REF!,12,0),""),IF(_xlpm.stav=0,"",_xlpm.stav))</f>
        <v/>
      </c>
      <c r="I146" s="15" t="str">
        <f>_xlfn.LET(_xlpm.dat,IFERROR(VLOOKUP(PomocnáVrácené!C146,#REF!,21,0),""),IF(_xlpm.dat=0,"",_xlpm.dat))</f>
        <v/>
      </c>
      <c r="J146" s="15" t="e">
        <f>_xlfn.LET(_xlpm.dat,VLOOKUP(B146,#REF!,3,0),IF(_xlpm.dat=0,"",_xlpm.dat))</f>
        <v>#REF!</v>
      </c>
      <c r="K146" s="1" t="str">
        <f>_xlfn.LET(_xlpm.stav,IFERROR(VLOOKUP($C146,#REF!,12,0),""),IF(_xlpm.stav=0,"",_xlpm.stav))</f>
        <v/>
      </c>
      <c r="L146" s="15" t="str">
        <f>_xlfn.LET(_xlpm.dat,IFERROR(VLOOKUP(PomocnáVrácené!C146,#REF!,21,0),""),IF(_xlpm.dat=0,"",_xlpm.dat))</f>
        <v/>
      </c>
      <c r="M146" s="15" t="e">
        <f>_xlfn.LET(_xlpm.dat,VLOOKUP(B146,#REF!,3,0),IF(_xlpm.dat=0,"",_xlpm.dat))</f>
        <v>#REF!</v>
      </c>
      <c r="N146" s="1" t="str">
        <f>_xlfn.LET(_xlpm.stav,IFERROR(VLOOKUP($C146,#REF!,12,0),""),IF(_xlpm.stav=0,"",_xlpm.stav))</f>
        <v/>
      </c>
      <c r="O146" s="16" t="str">
        <f t="shared" si="2"/>
        <v>NE</v>
      </c>
    </row>
    <row r="147" spans="2:15" x14ac:dyDescent="0.2">
      <c r="B147" s="1" t="e">
        <f>#REF!</f>
        <v>#REF!</v>
      </c>
      <c r="C147" s="1" t="e">
        <f>IF(#REF!=0,"",#REF!)</f>
        <v>#REF!</v>
      </c>
      <c r="D147" s="1" t="e">
        <f>IF(#REF!=0,"",#REF!)</f>
        <v>#REF!</v>
      </c>
      <c r="E147" s="1" t="str">
        <f>_xlfn.LET(_xlpm.stav,IFERROR(VLOOKUP($C147,#REF!,12,0),""),IF(_xlpm.stav=0,"",_xlpm.stav))</f>
        <v/>
      </c>
      <c r="F147" s="15" t="str">
        <f>_xlfn.LET(_xlpm.dat,IFERROR(VLOOKUP(PomocnáVrácené!C147,#REF!,21,0),""),IF(_xlpm.dat=0,"",_xlpm.dat))</f>
        <v/>
      </c>
      <c r="G147" s="15" t="e">
        <f>_xlfn.LET(_xlpm.dat,VLOOKUP(B147,#REF!,3,0),IF(_xlpm.dat=0,"",_xlpm.dat))</f>
        <v>#REF!</v>
      </c>
      <c r="H147" s="15" t="str">
        <f>_xlfn.LET(_xlpm.stav,IFERROR(VLOOKUP($C147,#REF!,12,0),""),IF(_xlpm.stav=0,"",_xlpm.stav))</f>
        <v/>
      </c>
      <c r="I147" s="15" t="str">
        <f>_xlfn.LET(_xlpm.dat,IFERROR(VLOOKUP(PomocnáVrácené!C147,#REF!,21,0),""),IF(_xlpm.dat=0,"",_xlpm.dat))</f>
        <v/>
      </c>
      <c r="J147" s="15" t="e">
        <f>_xlfn.LET(_xlpm.dat,VLOOKUP(B147,#REF!,3,0),IF(_xlpm.dat=0,"",_xlpm.dat))</f>
        <v>#REF!</v>
      </c>
      <c r="K147" s="1" t="str">
        <f>_xlfn.LET(_xlpm.stav,IFERROR(VLOOKUP($C147,#REF!,12,0),""),IF(_xlpm.stav=0,"",_xlpm.stav))</f>
        <v/>
      </c>
      <c r="L147" s="15" t="str">
        <f>_xlfn.LET(_xlpm.dat,IFERROR(VLOOKUP(PomocnáVrácené!C147,#REF!,21,0),""),IF(_xlpm.dat=0,"",_xlpm.dat))</f>
        <v/>
      </c>
      <c r="M147" s="15" t="e">
        <f>_xlfn.LET(_xlpm.dat,VLOOKUP(B147,#REF!,3,0),IF(_xlpm.dat=0,"",_xlpm.dat))</f>
        <v>#REF!</v>
      </c>
      <c r="N147" s="1" t="str">
        <f>_xlfn.LET(_xlpm.stav,IFERROR(VLOOKUP($C147,#REF!,12,0),""),IF(_xlpm.stav=0,"",_xlpm.stav))</f>
        <v/>
      </c>
      <c r="O147" s="16" t="str">
        <f t="shared" si="2"/>
        <v>NE</v>
      </c>
    </row>
    <row r="148" spans="2:15" x14ac:dyDescent="0.2">
      <c r="B148" s="1" t="e">
        <f>#REF!</f>
        <v>#REF!</v>
      </c>
      <c r="C148" s="1" t="e">
        <f>IF(#REF!=0,"",#REF!)</f>
        <v>#REF!</v>
      </c>
      <c r="D148" s="1" t="e">
        <f>IF(#REF!=0,"",#REF!)</f>
        <v>#REF!</v>
      </c>
      <c r="E148" s="1" t="str">
        <f>_xlfn.LET(_xlpm.stav,IFERROR(VLOOKUP($C148,#REF!,12,0),""),IF(_xlpm.stav=0,"",_xlpm.stav))</f>
        <v/>
      </c>
      <c r="F148" s="15" t="str">
        <f>_xlfn.LET(_xlpm.dat,IFERROR(VLOOKUP(PomocnáVrácené!C148,#REF!,21,0),""),IF(_xlpm.dat=0,"",_xlpm.dat))</f>
        <v/>
      </c>
      <c r="G148" s="15" t="e">
        <f>_xlfn.LET(_xlpm.dat,VLOOKUP(B148,#REF!,3,0),IF(_xlpm.dat=0,"",_xlpm.dat))</f>
        <v>#REF!</v>
      </c>
      <c r="H148" s="15" t="str">
        <f>_xlfn.LET(_xlpm.stav,IFERROR(VLOOKUP($C148,#REF!,12,0),""),IF(_xlpm.stav=0,"",_xlpm.stav))</f>
        <v/>
      </c>
      <c r="I148" s="15" t="str">
        <f>_xlfn.LET(_xlpm.dat,IFERROR(VLOOKUP(PomocnáVrácené!C148,#REF!,21,0),""),IF(_xlpm.dat=0,"",_xlpm.dat))</f>
        <v/>
      </c>
      <c r="J148" s="15" t="e">
        <f>_xlfn.LET(_xlpm.dat,VLOOKUP(B148,#REF!,3,0),IF(_xlpm.dat=0,"",_xlpm.dat))</f>
        <v>#REF!</v>
      </c>
      <c r="K148" s="1" t="str">
        <f>_xlfn.LET(_xlpm.stav,IFERROR(VLOOKUP($C148,#REF!,12,0),""),IF(_xlpm.stav=0,"",_xlpm.stav))</f>
        <v/>
      </c>
      <c r="L148" s="15" t="str">
        <f>_xlfn.LET(_xlpm.dat,IFERROR(VLOOKUP(PomocnáVrácené!C148,#REF!,21,0),""),IF(_xlpm.dat=0,"",_xlpm.dat))</f>
        <v/>
      </c>
      <c r="M148" s="15" t="e">
        <f>_xlfn.LET(_xlpm.dat,VLOOKUP(B148,#REF!,3,0),IF(_xlpm.dat=0,"",_xlpm.dat))</f>
        <v>#REF!</v>
      </c>
      <c r="N148" s="1" t="str">
        <f>_xlfn.LET(_xlpm.stav,IFERROR(VLOOKUP($C148,#REF!,12,0),""),IF(_xlpm.stav=0,"",_xlpm.stav))</f>
        <v/>
      </c>
      <c r="O148" s="16" t="str">
        <f t="shared" si="2"/>
        <v>NE</v>
      </c>
    </row>
    <row r="149" spans="2:15" x14ac:dyDescent="0.2">
      <c r="B149" s="1" t="e">
        <f>#REF!</f>
        <v>#REF!</v>
      </c>
      <c r="C149" s="1" t="e">
        <f>IF(#REF!=0,"",#REF!)</f>
        <v>#REF!</v>
      </c>
      <c r="D149" s="1" t="e">
        <f>IF(#REF!=0,"",#REF!)</f>
        <v>#REF!</v>
      </c>
      <c r="E149" s="1" t="str">
        <f>_xlfn.LET(_xlpm.stav,IFERROR(VLOOKUP($C149,#REF!,12,0),""),IF(_xlpm.stav=0,"",_xlpm.stav))</f>
        <v/>
      </c>
      <c r="F149" s="15" t="str">
        <f>_xlfn.LET(_xlpm.dat,IFERROR(VLOOKUP(PomocnáVrácené!C149,#REF!,21,0),""),IF(_xlpm.dat=0,"",_xlpm.dat))</f>
        <v/>
      </c>
      <c r="G149" s="15" t="e">
        <f>_xlfn.LET(_xlpm.dat,VLOOKUP(B149,#REF!,3,0),IF(_xlpm.dat=0,"",_xlpm.dat))</f>
        <v>#REF!</v>
      </c>
      <c r="H149" s="15" t="str">
        <f>_xlfn.LET(_xlpm.stav,IFERROR(VLOOKUP($C149,#REF!,12,0),""),IF(_xlpm.stav=0,"",_xlpm.stav))</f>
        <v/>
      </c>
      <c r="I149" s="15" t="str">
        <f>_xlfn.LET(_xlpm.dat,IFERROR(VLOOKUP(PomocnáVrácené!C149,#REF!,21,0),""),IF(_xlpm.dat=0,"",_xlpm.dat))</f>
        <v/>
      </c>
      <c r="J149" s="15" t="e">
        <f>_xlfn.LET(_xlpm.dat,VLOOKUP(B149,#REF!,3,0),IF(_xlpm.dat=0,"",_xlpm.dat))</f>
        <v>#REF!</v>
      </c>
      <c r="K149" s="1" t="str">
        <f>_xlfn.LET(_xlpm.stav,IFERROR(VLOOKUP($C149,#REF!,12,0),""),IF(_xlpm.stav=0,"",_xlpm.stav))</f>
        <v/>
      </c>
      <c r="L149" s="15" t="str">
        <f>_xlfn.LET(_xlpm.dat,IFERROR(VLOOKUP(PomocnáVrácené!C149,#REF!,21,0),""),IF(_xlpm.dat=0,"",_xlpm.dat))</f>
        <v/>
      </c>
      <c r="M149" s="15" t="e">
        <f>_xlfn.LET(_xlpm.dat,VLOOKUP(B149,#REF!,3,0),IF(_xlpm.dat=0,"",_xlpm.dat))</f>
        <v>#REF!</v>
      </c>
      <c r="N149" s="1" t="str">
        <f>_xlfn.LET(_xlpm.stav,IFERROR(VLOOKUP($C149,#REF!,12,0),""),IF(_xlpm.stav=0,"",_xlpm.stav))</f>
        <v/>
      </c>
      <c r="O149" s="16" t="str">
        <f t="shared" si="2"/>
        <v>NE</v>
      </c>
    </row>
    <row r="150" spans="2:15" x14ac:dyDescent="0.2">
      <c r="B150" s="1" t="e">
        <f>#REF!</f>
        <v>#REF!</v>
      </c>
      <c r="C150" s="1" t="e">
        <f>IF(#REF!=0,"",#REF!)</f>
        <v>#REF!</v>
      </c>
      <c r="D150" s="1" t="e">
        <f>IF(#REF!=0,"",#REF!)</f>
        <v>#REF!</v>
      </c>
      <c r="E150" s="1" t="str">
        <f>_xlfn.LET(_xlpm.stav,IFERROR(VLOOKUP($C150,#REF!,12,0),""),IF(_xlpm.stav=0,"",_xlpm.stav))</f>
        <v/>
      </c>
      <c r="F150" s="15" t="str">
        <f>_xlfn.LET(_xlpm.dat,IFERROR(VLOOKUP(PomocnáVrácené!C150,#REF!,21,0),""),IF(_xlpm.dat=0,"",_xlpm.dat))</f>
        <v/>
      </c>
      <c r="G150" s="15" t="e">
        <f>_xlfn.LET(_xlpm.dat,VLOOKUP(B150,#REF!,3,0),IF(_xlpm.dat=0,"",_xlpm.dat))</f>
        <v>#REF!</v>
      </c>
      <c r="H150" s="15" t="str">
        <f>_xlfn.LET(_xlpm.stav,IFERROR(VLOOKUP($C150,#REF!,12,0),""),IF(_xlpm.stav=0,"",_xlpm.stav))</f>
        <v/>
      </c>
      <c r="I150" s="15" t="str">
        <f>_xlfn.LET(_xlpm.dat,IFERROR(VLOOKUP(PomocnáVrácené!C150,#REF!,21,0),""),IF(_xlpm.dat=0,"",_xlpm.dat))</f>
        <v/>
      </c>
      <c r="J150" s="15" t="e">
        <f>_xlfn.LET(_xlpm.dat,VLOOKUP(B150,#REF!,3,0),IF(_xlpm.dat=0,"",_xlpm.dat))</f>
        <v>#REF!</v>
      </c>
      <c r="K150" s="1" t="str">
        <f>_xlfn.LET(_xlpm.stav,IFERROR(VLOOKUP($C150,#REF!,12,0),""),IF(_xlpm.stav=0,"",_xlpm.stav))</f>
        <v/>
      </c>
      <c r="L150" s="15" t="str">
        <f>_xlfn.LET(_xlpm.dat,IFERROR(VLOOKUP(PomocnáVrácené!C150,#REF!,21,0),""),IF(_xlpm.dat=0,"",_xlpm.dat))</f>
        <v/>
      </c>
      <c r="M150" s="15" t="e">
        <f>_xlfn.LET(_xlpm.dat,VLOOKUP(B150,#REF!,3,0),IF(_xlpm.dat=0,"",_xlpm.dat))</f>
        <v>#REF!</v>
      </c>
      <c r="N150" s="1" t="str">
        <f>_xlfn.LET(_xlpm.stav,IFERROR(VLOOKUP($C150,#REF!,12,0),""),IF(_xlpm.stav=0,"",_xlpm.stav))</f>
        <v/>
      </c>
      <c r="O150" s="16" t="str">
        <f t="shared" si="2"/>
        <v>NE</v>
      </c>
    </row>
    <row r="151" spans="2:15" x14ac:dyDescent="0.2">
      <c r="B151" s="1" t="e">
        <f>#REF!</f>
        <v>#REF!</v>
      </c>
      <c r="C151" s="1" t="e">
        <f>IF(#REF!=0,"",#REF!)</f>
        <v>#REF!</v>
      </c>
      <c r="D151" s="1" t="e">
        <f>IF(#REF!=0,"",#REF!)</f>
        <v>#REF!</v>
      </c>
      <c r="E151" s="1" t="str">
        <f>_xlfn.LET(_xlpm.stav,IFERROR(VLOOKUP($C151,#REF!,12,0),""),IF(_xlpm.stav=0,"",_xlpm.stav))</f>
        <v/>
      </c>
      <c r="F151" s="15" t="str">
        <f>_xlfn.LET(_xlpm.dat,IFERROR(VLOOKUP(PomocnáVrácené!C151,#REF!,21,0),""),IF(_xlpm.dat=0,"",_xlpm.dat))</f>
        <v/>
      </c>
      <c r="G151" s="15" t="e">
        <f>_xlfn.LET(_xlpm.dat,VLOOKUP(B151,#REF!,3,0),IF(_xlpm.dat=0,"",_xlpm.dat))</f>
        <v>#REF!</v>
      </c>
      <c r="H151" s="15" t="str">
        <f>_xlfn.LET(_xlpm.stav,IFERROR(VLOOKUP($C151,#REF!,12,0),""),IF(_xlpm.stav=0,"",_xlpm.stav))</f>
        <v/>
      </c>
      <c r="I151" s="15" t="str">
        <f>_xlfn.LET(_xlpm.dat,IFERROR(VLOOKUP(PomocnáVrácené!C151,#REF!,21,0),""),IF(_xlpm.dat=0,"",_xlpm.dat))</f>
        <v/>
      </c>
      <c r="J151" s="15" t="e">
        <f>_xlfn.LET(_xlpm.dat,VLOOKUP(B151,#REF!,3,0),IF(_xlpm.dat=0,"",_xlpm.dat))</f>
        <v>#REF!</v>
      </c>
      <c r="K151" s="1" t="str">
        <f>_xlfn.LET(_xlpm.stav,IFERROR(VLOOKUP($C151,#REF!,12,0),""),IF(_xlpm.stav=0,"",_xlpm.stav))</f>
        <v/>
      </c>
      <c r="L151" s="15" t="str">
        <f>_xlfn.LET(_xlpm.dat,IFERROR(VLOOKUP(PomocnáVrácené!C151,#REF!,21,0),""),IF(_xlpm.dat=0,"",_xlpm.dat))</f>
        <v/>
      </c>
      <c r="M151" s="15" t="e">
        <f>_xlfn.LET(_xlpm.dat,VLOOKUP(B151,#REF!,3,0),IF(_xlpm.dat=0,"",_xlpm.dat))</f>
        <v>#REF!</v>
      </c>
      <c r="N151" s="1" t="str">
        <f>_xlfn.LET(_xlpm.stav,IFERROR(VLOOKUP($C151,#REF!,12,0),""),IF(_xlpm.stav=0,"",_xlpm.stav))</f>
        <v/>
      </c>
      <c r="O151" s="16" t="str">
        <f t="shared" si="2"/>
        <v>NE</v>
      </c>
    </row>
    <row r="152" spans="2:15" x14ac:dyDescent="0.2">
      <c r="B152" s="1" t="e">
        <f>#REF!</f>
        <v>#REF!</v>
      </c>
      <c r="C152" s="1" t="e">
        <f>IF(#REF!=0,"",#REF!)</f>
        <v>#REF!</v>
      </c>
      <c r="D152" s="1" t="e">
        <f>IF(#REF!=0,"",#REF!)</f>
        <v>#REF!</v>
      </c>
      <c r="E152" s="1" t="str">
        <f>_xlfn.LET(_xlpm.stav,IFERROR(VLOOKUP($C152,#REF!,12,0),""),IF(_xlpm.stav=0,"",_xlpm.stav))</f>
        <v/>
      </c>
      <c r="F152" s="15" t="str">
        <f>_xlfn.LET(_xlpm.dat,IFERROR(VLOOKUP(PomocnáVrácené!C152,#REF!,21,0),""),IF(_xlpm.dat=0,"",_xlpm.dat))</f>
        <v/>
      </c>
      <c r="G152" s="15" t="e">
        <f>_xlfn.LET(_xlpm.dat,VLOOKUP(B152,#REF!,3,0),IF(_xlpm.dat=0,"",_xlpm.dat))</f>
        <v>#REF!</v>
      </c>
      <c r="H152" s="15" t="str">
        <f>_xlfn.LET(_xlpm.stav,IFERROR(VLOOKUP($C152,#REF!,12,0),""),IF(_xlpm.stav=0,"",_xlpm.stav))</f>
        <v/>
      </c>
      <c r="I152" s="15" t="str">
        <f>_xlfn.LET(_xlpm.dat,IFERROR(VLOOKUP(PomocnáVrácené!C152,#REF!,21,0),""),IF(_xlpm.dat=0,"",_xlpm.dat))</f>
        <v/>
      </c>
      <c r="J152" s="15" t="e">
        <f>_xlfn.LET(_xlpm.dat,VLOOKUP(B152,#REF!,3,0),IF(_xlpm.dat=0,"",_xlpm.dat))</f>
        <v>#REF!</v>
      </c>
      <c r="K152" s="1" t="str">
        <f>_xlfn.LET(_xlpm.stav,IFERROR(VLOOKUP($C152,#REF!,12,0),""),IF(_xlpm.stav=0,"",_xlpm.stav))</f>
        <v/>
      </c>
      <c r="L152" s="15" t="str">
        <f>_xlfn.LET(_xlpm.dat,IFERROR(VLOOKUP(PomocnáVrácené!C152,#REF!,21,0),""),IF(_xlpm.dat=0,"",_xlpm.dat))</f>
        <v/>
      </c>
      <c r="M152" s="15" t="e">
        <f>_xlfn.LET(_xlpm.dat,VLOOKUP(B152,#REF!,3,0),IF(_xlpm.dat=0,"",_xlpm.dat))</f>
        <v>#REF!</v>
      </c>
      <c r="N152" s="1" t="str">
        <f>_xlfn.LET(_xlpm.stav,IFERROR(VLOOKUP($C152,#REF!,12,0),""),IF(_xlpm.stav=0,"",_xlpm.stav))</f>
        <v/>
      </c>
      <c r="O152" s="16" t="str">
        <f t="shared" si="2"/>
        <v>NE</v>
      </c>
    </row>
    <row r="153" spans="2:15" x14ac:dyDescent="0.2">
      <c r="B153" s="1" t="e">
        <f>#REF!</f>
        <v>#REF!</v>
      </c>
      <c r="C153" s="1" t="e">
        <f>IF(#REF!=0,"",#REF!)</f>
        <v>#REF!</v>
      </c>
      <c r="D153" s="1" t="e">
        <f>IF(#REF!=0,"",#REF!)</f>
        <v>#REF!</v>
      </c>
      <c r="E153" s="1" t="str">
        <f>_xlfn.LET(_xlpm.stav,IFERROR(VLOOKUP($C153,#REF!,12,0),""),IF(_xlpm.stav=0,"",_xlpm.stav))</f>
        <v/>
      </c>
      <c r="F153" s="15" t="str">
        <f>_xlfn.LET(_xlpm.dat,IFERROR(VLOOKUP(PomocnáVrácené!C153,#REF!,21,0),""),IF(_xlpm.dat=0,"",_xlpm.dat))</f>
        <v/>
      </c>
      <c r="G153" s="15" t="e">
        <f>_xlfn.LET(_xlpm.dat,VLOOKUP(B153,#REF!,3,0),IF(_xlpm.dat=0,"",_xlpm.dat))</f>
        <v>#REF!</v>
      </c>
      <c r="H153" s="15" t="str">
        <f>_xlfn.LET(_xlpm.stav,IFERROR(VLOOKUP($C153,#REF!,12,0),""),IF(_xlpm.stav=0,"",_xlpm.stav))</f>
        <v/>
      </c>
      <c r="I153" s="15" t="str">
        <f>_xlfn.LET(_xlpm.dat,IFERROR(VLOOKUP(PomocnáVrácené!C153,#REF!,21,0),""),IF(_xlpm.dat=0,"",_xlpm.dat))</f>
        <v/>
      </c>
      <c r="J153" s="15" t="e">
        <f>_xlfn.LET(_xlpm.dat,VLOOKUP(B153,#REF!,3,0),IF(_xlpm.dat=0,"",_xlpm.dat))</f>
        <v>#REF!</v>
      </c>
      <c r="K153" s="1" t="str">
        <f>_xlfn.LET(_xlpm.stav,IFERROR(VLOOKUP($C153,#REF!,12,0),""),IF(_xlpm.stav=0,"",_xlpm.stav))</f>
        <v/>
      </c>
      <c r="L153" s="15" t="str">
        <f>_xlfn.LET(_xlpm.dat,IFERROR(VLOOKUP(PomocnáVrácené!C153,#REF!,21,0),""),IF(_xlpm.dat=0,"",_xlpm.dat))</f>
        <v/>
      </c>
      <c r="M153" s="15" t="e">
        <f>_xlfn.LET(_xlpm.dat,VLOOKUP(B153,#REF!,3,0),IF(_xlpm.dat=0,"",_xlpm.dat))</f>
        <v>#REF!</v>
      </c>
      <c r="N153" s="1" t="str">
        <f>_xlfn.LET(_xlpm.stav,IFERROR(VLOOKUP($C153,#REF!,12,0),""),IF(_xlpm.stav=0,"",_xlpm.stav))</f>
        <v/>
      </c>
      <c r="O153" s="16" t="str">
        <f t="shared" si="2"/>
        <v>NE</v>
      </c>
    </row>
    <row r="154" spans="2:15" x14ac:dyDescent="0.2">
      <c r="B154" s="1" t="e">
        <f>#REF!</f>
        <v>#REF!</v>
      </c>
      <c r="C154" s="1" t="e">
        <f>IF(#REF!=0,"",#REF!)</f>
        <v>#REF!</v>
      </c>
      <c r="D154" s="1" t="e">
        <f>IF(#REF!=0,"",#REF!)</f>
        <v>#REF!</v>
      </c>
      <c r="E154" s="1" t="str">
        <f>_xlfn.LET(_xlpm.stav,IFERROR(VLOOKUP($C154,#REF!,12,0),""),IF(_xlpm.stav=0,"",_xlpm.stav))</f>
        <v/>
      </c>
      <c r="F154" s="15" t="str">
        <f>_xlfn.LET(_xlpm.dat,IFERROR(VLOOKUP(PomocnáVrácené!C154,#REF!,21,0),""),IF(_xlpm.dat=0,"",_xlpm.dat))</f>
        <v/>
      </c>
      <c r="G154" s="15" t="e">
        <f>_xlfn.LET(_xlpm.dat,VLOOKUP(B154,#REF!,3,0),IF(_xlpm.dat=0,"",_xlpm.dat))</f>
        <v>#REF!</v>
      </c>
      <c r="H154" s="15" t="str">
        <f>_xlfn.LET(_xlpm.stav,IFERROR(VLOOKUP($C154,#REF!,12,0),""),IF(_xlpm.stav=0,"",_xlpm.stav))</f>
        <v/>
      </c>
      <c r="I154" s="15" t="str">
        <f>_xlfn.LET(_xlpm.dat,IFERROR(VLOOKUP(PomocnáVrácené!C154,#REF!,21,0),""),IF(_xlpm.dat=0,"",_xlpm.dat))</f>
        <v/>
      </c>
      <c r="J154" s="15" t="e">
        <f>_xlfn.LET(_xlpm.dat,VLOOKUP(B154,#REF!,3,0),IF(_xlpm.dat=0,"",_xlpm.dat))</f>
        <v>#REF!</v>
      </c>
      <c r="K154" s="1" t="str">
        <f>_xlfn.LET(_xlpm.stav,IFERROR(VLOOKUP($C154,#REF!,12,0),""),IF(_xlpm.stav=0,"",_xlpm.stav))</f>
        <v/>
      </c>
      <c r="L154" s="15" t="str">
        <f>_xlfn.LET(_xlpm.dat,IFERROR(VLOOKUP(PomocnáVrácené!C154,#REF!,21,0),""),IF(_xlpm.dat=0,"",_xlpm.dat))</f>
        <v/>
      </c>
      <c r="M154" s="15" t="e">
        <f>_xlfn.LET(_xlpm.dat,VLOOKUP(B154,#REF!,3,0),IF(_xlpm.dat=0,"",_xlpm.dat))</f>
        <v>#REF!</v>
      </c>
      <c r="N154" s="1" t="str">
        <f>_xlfn.LET(_xlpm.stav,IFERROR(VLOOKUP($C154,#REF!,12,0),""),IF(_xlpm.stav=0,"",_xlpm.stav))</f>
        <v/>
      </c>
      <c r="O154" s="16" t="str">
        <f t="shared" si="2"/>
        <v>NE</v>
      </c>
    </row>
    <row r="155" spans="2:15" x14ac:dyDescent="0.2">
      <c r="B155" s="1" t="e">
        <f>#REF!</f>
        <v>#REF!</v>
      </c>
      <c r="C155" s="1" t="e">
        <f>IF(#REF!=0,"",#REF!)</f>
        <v>#REF!</v>
      </c>
      <c r="D155" s="1" t="e">
        <f>IF(#REF!=0,"",#REF!)</f>
        <v>#REF!</v>
      </c>
      <c r="E155" s="1" t="str">
        <f>_xlfn.LET(_xlpm.stav,IFERROR(VLOOKUP($C155,#REF!,12,0),""),IF(_xlpm.stav=0,"",_xlpm.stav))</f>
        <v/>
      </c>
      <c r="F155" s="15" t="str">
        <f>_xlfn.LET(_xlpm.dat,IFERROR(VLOOKUP(PomocnáVrácené!C155,#REF!,21,0),""),IF(_xlpm.dat=0,"",_xlpm.dat))</f>
        <v/>
      </c>
      <c r="G155" s="15" t="e">
        <f>_xlfn.LET(_xlpm.dat,VLOOKUP(B155,#REF!,3,0),IF(_xlpm.dat=0,"",_xlpm.dat))</f>
        <v>#REF!</v>
      </c>
      <c r="H155" s="15" t="str">
        <f>_xlfn.LET(_xlpm.stav,IFERROR(VLOOKUP($C155,#REF!,12,0),""),IF(_xlpm.stav=0,"",_xlpm.stav))</f>
        <v/>
      </c>
      <c r="I155" s="15" t="str">
        <f>_xlfn.LET(_xlpm.dat,IFERROR(VLOOKUP(PomocnáVrácené!C155,#REF!,21,0),""),IF(_xlpm.dat=0,"",_xlpm.dat))</f>
        <v/>
      </c>
      <c r="J155" s="15" t="e">
        <f>_xlfn.LET(_xlpm.dat,VLOOKUP(B155,#REF!,3,0),IF(_xlpm.dat=0,"",_xlpm.dat))</f>
        <v>#REF!</v>
      </c>
      <c r="K155" s="1" t="str">
        <f>_xlfn.LET(_xlpm.stav,IFERROR(VLOOKUP($C155,#REF!,12,0),""),IF(_xlpm.stav=0,"",_xlpm.stav))</f>
        <v/>
      </c>
      <c r="L155" s="15" t="str">
        <f>_xlfn.LET(_xlpm.dat,IFERROR(VLOOKUP(PomocnáVrácené!C155,#REF!,21,0),""),IF(_xlpm.dat=0,"",_xlpm.dat))</f>
        <v/>
      </c>
      <c r="M155" s="15" t="e">
        <f>_xlfn.LET(_xlpm.dat,VLOOKUP(B155,#REF!,3,0),IF(_xlpm.dat=0,"",_xlpm.dat))</f>
        <v>#REF!</v>
      </c>
      <c r="N155" s="1" t="str">
        <f>_xlfn.LET(_xlpm.stav,IFERROR(VLOOKUP($C155,#REF!,12,0),""),IF(_xlpm.stav=0,"",_xlpm.stav))</f>
        <v/>
      </c>
      <c r="O155" s="16" t="str">
        <f t="shared" si="2"/>
        <v>NE</v>
      </c>
    </row>
    <row r="156" spans="2:15" x14ac:dyDescent="0.2">
      <c r="B156" s="1" t="e">
        <f>#REF!</f>
        <v>#REF!</v>
      </c>
      <c r="C156" s="1" t="e">
        <f>IF(#REF!=0,"",#REF!)</f>
        <v>#REF!</v>
      </c>
      <c r="D156" s="1" t="e">
        <f>IF(#REF!=0,"",#REF!)</f>
        <v>#REF!</v>
      </c>
      <c r="E156" s="1" t="str">
        <f>_xlfn.LET(_xlpm.stav,IFERROR(VLOOKUP($C156,#REF!,12,0),""),IF(_xlpm.stav=0,"",_xlpm.stav))</f>
        <v/>
      </c>
      <c r="F156" s="15" t="str">
        <f>_xlfn.LET(_xlpm.dat,IFERROR(VLOOKUP(PomocnáVrácené!C156,#REF!,21,0),""),IF(_xlpm.dat=0,"",_xlpm.dat))</f>
        <v/>
      </c>
      <c r="G156" s="15" t="e">
        <f>_xlfn.LET(_xlpm.dat,VLOOKUP(B156,#REF!,3,0),IF(_xlpm.dat=0,"",_xlpm.dat))</f>
        <v>#REF!</v>
      </c>
      <c r="H156" s="15" t="str">
        <f>_xlfn.LET(_xlpm.stav,IFERROR(VLOOKUP($C156,#REF!,12,0),""),IF(_xlpm.stav=0,"",_xlpm.stav))</f>
        <v/>
      </c>
      <c r="I156" s="15" t="str">
        <f>_xlfn.LET(_xlpm.dat,IFERROR(VLOOKUP(PomocnáVrácené!C156,#REF!,21,0),""),IF(_xlpm.dat=0,"",_xlpm.dat))</f>
        <v/>
      </c>
      <c r="J156" s="15" t="e">
        <f>_xlfn.LET(_xlpm.dat,VLOOKUP(B156,#REF!,3,0),IF(_xlpm.dat=0,"",_xlpm.dat))</f>
        <v>#REF!</v>
      </c>
      <c r="K156" s="1" t="str">
        <f>_xlfn.LET(_xlpm.stav,IFERROR(VLOOKUP($C156,#REF!,12,0),""),IF(_xlpm.stav=0,"",_xlpm.stav))</f>
        <v/>
      </c>
      <c r="L156" s="15" t="str">
        <f>_xlfn.LET(_xlpm.dat,IFERROR(VLOOKUP(PomocnáVrácené!C156,#REF!,21,0),""),IF(_xlpm.dat=0,"",_xlpm.dat))</f>
        <v/>
      </c>
      <c r="M156" s="15" t="e">
        <f>_xlfn.LET(_xlpm.dat,VLOOKUP(B156,#REF!,3,0),IF(_xlpm.dat=0,"",_xlpm.dat))</f>
        <v>#REF!</v>
      </c>
      <c r="N156" s="1" t="str">
        <f>_xlfn.LET(_xlpm.stav,IFERROR(VLOOKUP($C156,#REF!,12,0),""),IF(_xlpm.stav=0,"",_xlpm.stav))</f>
        <v/>
      </c>
      <c r="O156" s="16" t="str">
        <f t="shared" si="2"/>
        <v>NE</v>
      </c>
    </row>
    <row r="157" spans="2:15" x14ac:dyDescent="0.2">
      <c r="B157" s="1" t="e">
        <f>#REF!</f>
        <v>#REF!</v>
      </c>
      <c r="C157" s="1" t="e">
        <f>IF(#REF!=0,"",#REF!)</f>
        <v>#REF!</v>
      </c>
      <c r="D157" s="1" t="e">
        <f>IF(#REF!=0,"",#REF!)</f>
        <v>#REF!</v>
      </c>
      <c r="E157" s="1" t="str">
        <f>_xlfn.LET(_xlpm.stav,IFERROR(VLOOKUP($C157,#REF!,12,0),""),IF(_xlpm.stav=0,"",_xlpm.stav))</f>
        <v/>
      </c>
      <c r="F157" s="15" t="str">
        <f>_xlfn.LET(_xlpm.dat,IFERROR(VLOOKUP(PomocnáVrácené!C157,#REF!,21,0),""),IF(_xlpm.dat=0,"",_xlpm.dat))</f>
        <v/>
      </c>
      <c r="G157" s="15" t="e">
        <f>_xlfn.LET(_xlpm.dat,VLOOKUP(B157,#REF!,3,0),IF(_xlpm.dat=0,"",_xlpm.dat))</f>
        <v>#REF!</v>
      </c>
      <c r="H157" s="15" t="str">
        <f>_xlfn.LET(_xlpm.stav,IFERROR(VLOOKUP($C157,#REF!,12,0),""),IF(_xlpm.stav=0,"",_xlpm.stav))</f>
        <v/>
      </c>
      <c r="I157" s="15" t="str">
        <f>_xlfn.LET(_xlpm.dat,IFERROR(VLOOKUP(PomocnáVrácené!C157,#REF!,21,0),""),IF(_xlpm.dat=0,"",_xlpm.dat))</f>
        <v/>
      </c>
      <c r="J157" s="15" t="e">
        <f>_xlfn.LET(_xlpm.dat,VLOOKUP(B157,#REF!,3,0),IF(_xlpm.dat=0,"",_xlpm.dat))</f>
        <v>#REF!</v>
      </c>
      <c r="K157" s="1" t="str">
        <f>_xlfn.LET(_xlpm.stav,IFERROR(VLOOKUP($C157,#REF!,12,0),""),IF(_xlpm.stav=0,"",_xlpm.stav))</f>
        <v/>
      </c>
      <c r="L157" s="15" t="str">
        <f>_xlfn.LET(_xlpm.dat,IFERROR(VLOOKUP(PomocnáVrácené!C157,#REF!,21,0),""),IF(_xlpm.dat=0,"",_xlpm.dat))</f>
        <v/>
      </c>
      <c r="M157" s="15" t="e">
        <f>_xlfn.LET(_xlpm.dat,VLOOKUP(B157,#REF!,3,0),IF(_xlpm.dat=0,"",_xlpm.dat))</f>
        <v>#REF!</v>
      </c>
      <c r="N157" s="1" t="str">
        <f>_xlfn.LET(_xlpm.stav,IFERROR(VLOOKUP($C157,#REF!,12,0),""),IF(_xlpm.stav=0,"",_xlpm.stav))</f>
        <v/>
      </c>
      <c r="O157" s="16" t="str">
        <f t="shared" si="2"/>
        <v>NE</v>
      </c>
    </row>
    <row r="158" spans="2:15" x14ac:dyDescent="0.2">
      <c r="B158" s="1" t="e">
        <f>#REF!</f>
        <v>#REF!</v>
      </c>
      <c r="C158" s="1" t="e">
        <f>IF(#REF!=0,"",#REF!)</f>
        <v>#REF!</v>
      </c>
      <c r="D158" s="1" t="e">
        <f>IF(#REF!=0,"",#REF!)</f>
        <v>#REF!</v>
      </c>
      <c r="E158" s="1" t="str">
        <f>_xlfn.LET(_xlpm.stav,IFERROR(VLOOKUP($C158,#REF!,12,0),""),IF(_xlpm.stav=0,"",_xlpm.stav))</f>
        <v/>
      </c>
      <c r="F158" s="15" t="str">
        <f>_xlfn.LET(_xlpm.dat,IFERROR(VLOOKUP(PomocnáVrácené!C158,#REF!,21,0),""),IF(_xlpm.dat=0,"",_xlpm.dat))</f>
        <v/>
      </c>
      <c r="G158" s="15" t="e">
        <f>_xlfn.LET(_xlpm.dat,VLOOKUP(B158,#REF!,3,0),IF(_xlpm.dat=0,"",_xlpm.dat))</f>
        <v>#REF!</v>
      </c>
      <c r="H158" s="15" t="str">
        <f>_xlfn.LET(_xlpm.stav,IFERROR(VLOOKUP($C158,#REF!,12,0),""),IF(_xlpm.stav=0,"",_xlpm.stav))</f>
        <v/>
      </c>
      <c r="I158" s="15" t="str">
        <f>_xlfn.LET(_xlpm.dat,IFERROR(VLOOKUP(PomocnáVrácené!C158,#REF!,21,0),""),IF(_xlpm.dat=0,"",_xlpm.dat))</f>
        <v/>
      </c>
      <c r="J158" s="15" t="e">
        <f>_xlfn.LET(_xlpm.dat,VLOOKUP(B158,#REF!,3,0),IF(_xlpm.dat=0,"",_xlpm.dat))</f>
        <v>#REF!</v>
      </c>
      <c r="K158" s="1" t="str">
        <f>_xlfn.LET(_xlpm.stav,IFERROR(VLOOKUP($C158,#REF!,12,0),""),IF(_xlpm.stav=0,"",_xlpm.stav))</f>
        <v/>
      </c>
      <c r="L158" s="15" t="str">
        <f>_xlfn.LET(_xlpm.dat,IFERROR(VLOOKUP(PomocnáVrácené!C158,#REF!,21,0),""),IF(_xlpm.dat=0,"",_xlpm.dat))</f>
        <v/>
      </c>
      <c r="M158" s="15" t="e">
        <f>_xlfn.LET(_xlpm.dat,VLOOKUP(B158,#REF!,3,0),IF(_xlpm.dat=0,"",_xlpm.dat))</f>
        <v>#REF!</v>
      </c>
      <c r="N158" s="1" t="str">
        <f>_xlfn.LET(_xlpm.stav,IFERROR(VLOOKUP($C158,#REF!,12,0),""),IF(_xlpm.stav=0,"",_xlpm.stav))</f>
        <v/>
      </c>
      <c r="O158" s="16" t="str">
        <f t="shared" si="2"/>
        <v>NE</v>
      </c>
    </row>
    <row r="159" spans="2:15" x14ac:dyDescent="0.2">
      <c r="B159" s="1" t="e">
        <f>#REF!</f>
        <v>#REF!</v>
      </c>
      <c r="C159" s="1" t="e">
        <f>IF(#REF!=0,"",#REF!)</f>
        <v>#REF!</v>
      </c>
      <c r="D159" s="1" t="e">
        <f>IF(#REF!=0,"",#REF!)</f>
        <v>#REF!</v>
      </c>
      <c r="E159" s="1" t="str">
        <f>_xlfn.LET(_xlpm.stav,IFERROR(VLOOKUP($C159,#REF!,12,0),""),IF(_xlpm.stav=0,"",_xlpm.stav))</f>
        <v/>
      </c>
      <c r="F159" s="15" t="str">
        <f>_xlfn.LET(_xlpm.dat,IFERROR(VLOOKUP(PomocnáVrácené!C159,#REF!,21,0),""),IF(_xlpm.dat=0,"",_xlpm.dat))</f>
        <v/>
      </c>
      <c r="G159" s="15" t="e">
        <f>_xlfn.LET(_xlpm.dat,VLOOKUP(B159,#REF!,3,0),IF(_xlpm.dat=0,"",_xlpm.dat))</f>
        <v>#REF!</v>
      </c>
      <c r="H159" s="15" t="str">
        <f>_xlfn.LET(_xlpm.stav,IFERROR(VLOOKUP($C159,#REF!,12,0),""),IF(_xlpm.stav=0,"",_xlpm.stav))</f>
        <v/>
      </c>
      <c r="I159" s="15" t="str">
        <f>_xlfn.LET(_xlpm.dat,IFERROR(VLOOKUP(PomocnáVrácené!C159,#REF!,21,0),""),IF(_xlpm.dat=0,"",_xlpm.dat))</f>
        <v/>
      </c>
      <c r="J159" s="15" t="e">
        <f>_xlfn.LET(_xlpm.dat,VLOOKUP(B159,#REF!,3,0),IF(_xlpm.dat=0,"",_xlpm.dat))</f>
        <v>#REF!</v>
      </c>
      <c r="K159" s="1" t="str">
        <f>_xlfn.LET(_xlpm.stav,IFERROR(VLOOKUP($C159,#REF!,12,0),""),IF(_xlpm.stav=0,"",_xlpm.stav))</f>
        <v/>
      </c>
      <c r="L159" s="15" t="str">
        <f>_xlfn.LET(_xlpm.dat,IFERROR(VLOOKUP(PomocnáVrácené!C159,#REF!,21,0),""),IF(_xlpm.dat=0,"",_xlpm.dat))</f>
        <v/>
      </c>
      <c r="M159" s="15" t="e">
        <f>_xlfn.LET(_xlpm.dat,VLOOKUP(B159,#REF!,3,0),IF(_xlpm.dat=0,"",_xlpm.dat))</f>
        <v>#REF!</v>
      </c>
      <c r="N159" s="1" t="str">
        <f>_xlfn.LET(_xlpm.stav,IFERROR(VLOOKUP($C159,#REF!,12,0),""),IF(_xlpm.stav=0,"",_xlpm.stav))</f>
        <v/>
      </c>
      <c r="O159" s="16" t="str">
        <f t="shared" si="2"/>
        <v>NE</v>
      </c>
    </row>
    <row r="160" spans="2:15" x14ac:dyDescent="0.2">
      <c r="B160" s="1" t="e">
        <f>#REF!</f>
        <v>#REF!</v>
      </c>
      <c r="C160" s="1" t="e">
        <f>IF(#REF!=0,"",#REF!)</f>
        <v>#REF!</v>
      </c>
      <c r="D160" s="1" t="e">
        <f>IF(#REF!=0,"",#REF!)</f>
        <v>#REF!</v>
      </c>
      <c r="E160" s="1" t="str">
        <f>_xlfn.LET(_xlpm.stav,IFERROR(VLOOKUP($C160,#REF!,12,0),""),IF(_xlpm.stav=0,"",_xlpm.stav))</f>
        <v/>
      </c>
      <c r="F160" s="15" t="str">
        <f>_xlfn.LET(_xlpm.dat,IFERROR(VLOOKUP(PomocnáVrácené!C160,#REF!,21,0),""),IF(_xlpm.dat=0,"",_xlpm.dat))</f>
        <v/>
      </c>
      <c r="G160" s="15" t="e">
        <f>_xlfn.LET(_xlpm.dat,VLOOKUP(B160,#REF!,3,0),IF(_xlpm.dat=0,"",_xlpm.dat))</f>
        <v>#REF!</v>
      </c>
      <c r="H160" s="15" t="str">
        <f>_xlfn.LET(_xlpm.stav,IFERROR(VLOOKUP($C160,#REF!,12,0),""),IF(_xlpm.stav=0,"",_xlpm.stav))</f>
        <v/>
      </c>
      <c r="I160" s="15" t="str">
        <f>_xlfn.LET(_xlpm.dat,IFERROR(VLOOKUP(PomocnáVrácené!C160,#REF!,21,0),""),IF(_xlpm.dat=0,"",_xlpm.dat))</f>
        <v/>
      </c>
      <c r="J160" s="15" t="e">
        <f>_xlfn.LET(_xlpm.dat,VLOOKUP(B160,#REF!,3,0),IF(_xlpm.dat=0,"",_xlpm.dat))</f>
        <v>#REF!</v>
      </c>
      <c r="K160" s="1" t="str">
        <f>_xlfn.LET(_xlpm.stav,IFERROR(VLOOKUP($C160,#REF!,12,0),""),IF(_xlpm.stav=0,"",_xlpm.stav))</f>
        <v/>
      </c>
      <c r="L160" s="15" t="str">
        <f>_xlfn.LET(_xlpm.dat,IFERROR(VLOOKUP(PomocnáVrácené!C160,#REF!,21,0),""),IF(_xlpm.dat=0,"",_xlpm.dat))</f>
        <v/>
      </c>
      <c r="M160" s="15" t="e">
        <f>_xlfn.LET(_xlpm.dat,VLOOKUP(B160,#REF!,3,0),IF(_xlpm.dat=0,"",_xlpm.dat))</f>
        <v>#REF!</v>
      </c>
      <c r="N160" s="1" t="str">
        <f>_xlfn.LET(_xlpm.stav,IFERROR(VLOOKUP($C160,#REF!,12,0),""),IF(_xlpm.stav=0,"",_xlpm.stav))</f>
        <v/>
      </c>
      <c r="O160" s="16" t="str">
        <f t="shared" si="2"/>
        <v>NE</v>
      </c>
    </row>
    <row r="161" spans="2:15" x14ac:dyDescent="0.2">
      <c r="B161" s="1" t="e">
        <f>#REF!</f>
        <v>#REF!</v>
      </c>
      <c r="C161" s="1" t="e">
        <f>IF(#REF!=0,"",#REF!)</f>
        <v>#REF!</v>
      </c>
      <c r="D161" s="1" t="e">
        <f>IF(#REF!=0,"",#REF!)</f>
        <v>#REF!</v>
      </c>
      <c r="E161" s="1" t="str">
        <f>_xlfn.LET(_xlpm.stav,IFERROR(VLOOKUP($C161,#REF!,12,0),""),IF(_xlpm.stav=0,"",_xlpm.stav))</f>
        <v/>
      </c>
      <c r="F161" s="15" t="str">
        <f>_xlfn.LET(_xlpm.dat,IFERROR(VLOOKUP(PomocnáVrácené!C161,#REF!,21,0),""),IF(_xlpm.dat=0,"",_xlpm.dat))</f>
        <v/>
      </c>
      <c r="G161" s="15" t="e">
        <f>_xlfn.LET(_xlpm.dat,VLOOKUP(B161,#REF!,3,0),IF(_xlpm.dat=0,"",_xlpm.dat))</f>
        <v>#REF!</v>
      </c>
      <c r="H161" s="15" t="str">
        <f>_xlfn.LET(_xlpm.stav,IFERROR(VLOOKUP($C161,#REF!,12,0),""),IF(_xlpm.stav=0,"",_xlpm.stav))</f>
        <v/>
      </c>
      <c r="I161" s="15" t="str">
        <f>_xlfn.LET(_xlpm.dat,IFERROR(VLOOKUP(PomocnáVrácené!C161,#REF!,21,0),""),IF(_xlpm.dat=0,"",_xlpm.dat))</f>
        <v/>
      </c>
      <c r="J161" s="15" t="e">
        <f>_xlfn.LET(_xlpm.dat,VLOOKUP(B161,#REF!,3,0),IF(_xlpm.dat=0,"",_xlpm.dat))</f>
        <v>#REF!</v>
      </c>
      <c r="K161" s="1" t="str">
        <f>_xlfn.LET(_xlpm.stav,IFERROR(VLOOKUP($C161,#REF!,12,0),""),IF(_xlpm.stav=0,"",_xlpm.stav))</f>
        <v/>
      </c>
      <c r="L161" s="15" t="str">
        <f>_xlfn.LET(_xlpm.dat,IFERROR(VLOOKUP(PomocnáVrácené!C161,#REF!,21,0),""),IF(_xlpm.dat=0,"",_xlpm.dat))</f>
        <v/>
      </c>
      <c r="M161" s="15" t="e">
        <f>_xlfn.LET(_xlpm.dat,VLOOKUP(B161,#REF!,3,0),IF(_xlpm.dat=0,"",_xlpm.dat))</f>
        <v>#REF!</v>
      </c>
      <c r="N161" s="1" t="str">
        <f>_xlfn.LET(_xlpm.stav,IFERROR(VLOOKUP($C161,#REF!,12,0),""),IF(_xlpm.stav=0,"",_xlpm.stav))</f>
        <v/>
      </c>
      <c r="O161" s="16" t="str">
        <f t="shared" si="2"/>
        <v>NE</v>
      </c>
    </row>
    <row r="162" spans="2:15" x14ac:dyDescent="0.2">
      <c r="B162" s="1" t="e">
        <f>#REF!</f>
        <v>#REF!</v>
      </c>
      <c r="C162" s="1" t="e">
        <f>IF(#REF!=0,"",#REF!)</f>
        <v>#REF!</v>
      </c>
      <c r="D162" s="1" t="e">
        <f>IF(#REF!=0,"",#REF!)</f>
        <v>#REF!</v>
      </c>
      <c r="E162" s="1" t="str">
        <f>_xlfn.LET(_xlpm.stav,IFERROR(VLOOKUP($C162,#REF!,12,0),""),IF(_xlpm.stav=0,"",_xlpm.stav))</f>
        <v/>
      </c>
      <c r="F162" s="15" t="str">
        <f>_xlfn.LET(_xlpm.dat,IFERROR(VLOOKUP(PomocnáVrácené!C162,#REF!,21,0),""),IF(_xlpm.dat=0,"",_xlpm.dat))</f>
        <v/>
      </c>
      <c r="G162" s="15" t="e">
        <f>_xlfn.LET(_xlpm.dat,VLOOKUP(B162,#REF!,3,0),IF(_xlpm.dat=0,"",_xlpm.dat))</f>
        <v>#REF!</v>
      </c>
      <c r="H162" s="15" t="str">
        <f>_xlfn.LET(_xlpm.stav,IFERROR(VLOOKUP($C162,#REF!,12,0),""),IF(_xlpm.stav=0,"",_xlpm.stav))</f>
        <v/>
      </c>
      <c r="I162" s="15" t="str">
        <f>_xlfn.LET(_xlpm.dat,IFERROR(VLOOKUP(PomocnáVrácené!C162,#REF!,21,0),""),IF(_xlpm.dat=0,"",_xlpm.dat))</f>
        <v/>
      </c>
      <c r="J162" s="15" t="e">
        <f>_xlfn.LET(_xlpm.dat,VLOOKUP(B162,#REF!,3,0),IF(_xlpm.dat=0,"",_xlpm.dat))</f>
        <v>#REF!</v>
      </c>
      <c r="K162" s="1" t="str">
        <f>_xlfn.LET(_xlpm.stav,IFERROR(VLOOKUP($C162,#REF!,12,0),""),IF(_xlpm.stav=0,"",_xlpm.stav))</f>
        <v/>
      </c>
      <c r="L162" s="15" t="str">
        <f>_xlfn.LET(_xlpm.dat,IFERROR(VLOOKUP(PomocnáVrácené!C162,#REF!,21,0),""),IF(_xlpm.dat=0,"",_xlpm.dat))</f>
        <v/>
      </c>
      <c r="M162" s="15" t="e">
        <f>_xlfn.LET(_xlpm.dat,VLOOKUP(B162,#REF!,3,0),IF(_xlpm.dat=0,"",_xlpm.dat))</f>
        <v>#REF!</v>
      </c>
      <c r="N162" s="1" t="str">
        <f>_xlfn.LET(_xlpm.stav,IFERROR(VLOOKUP($C162,#REF!,12,0),""),IF(_xlpm.stav=0,"",_xlpm.stav))</f>
        <v/>
      </c>
      <c r="O162" s="16" t="str">
        <f t="shared" si="2"/>
        <v>NE</v>
      </c>
    </row>
    <row r="163" spans="2:15" x14ac:dyDescent="0.2">
      <c r="B163" s="1" t="e">
        <f>#REF!</f>
        <v>#REF!</v>
      </c>
      <c r="C163" s="1" t="e">
        <f>IF(#REF!=0,"",#REF!)</f>
        <v>#REF!</v>
      </c>
      <c r="D163" s="1" t="e">
        <f>IF(#REF!=0,"",#REF!)</f>
        <v>#REF!</v>
      </c>
      <c r="E163" s="1" t="str">
        <f>_xlfn.LET(_xlpm.stav,IFERROR(VLOOKUP($C163,#REF!,12,0),""),IF(_xlpm.stav=0,"",_xlpm.stav))</f>
        <v/>
      </c>
      <c r="F163" s="15" t="str">
        <f>_xlfn.LET(_xlpm.dat,IFERROR(VLOOKUP(PomocnáVrácené!C163,#REF!,21,0),""),IF(_xlpm.dat=0,"",_xlpm.dat))</f>
        <v/>
      </c>
      <c r="G163" s="15" t="e">
        <f>_xlfn.LET(_xlpm.dat,VLOOKUP(B163,#REF!,3,0),IF(_xlpm.dat=0,"",_xlpm.dat))</f>
        <v>#REF!</v>
      </c>
      <c r="H163" s="15" t="str">
        <f>_xlfn.LET(_xlpm.stav,IFERROR(VLOOKUP($C163,#REF!,12,0),""),IF(_xlpm.stav=0,"",_xlpm.stav))</f>
        <v/>
      </c>
      <c r="I163" s="15" t="str">
        <f>_xlfn.LET(_xlpm.dat,IFERROR(VLOOKUP(PomocnáVrácené!C163,#REF!,21,0),""),IF(_xlpm.dat=0,"",_xlpm.dat))</f>
        <v/>
      </c>
      <c r="J163" s="15" t="e">
        <f>_xlfn.LET(_xlpm.dat,VLOOKUP(B163,#REF!,3,0),IF(_xlpm.dat=0,"",_xlpm.dat))</f>
        <v>#REF!</v>
      </c>
      <c r="K163" s="1" t="str">
        <f>_xlfn.LET(_xlpm.stav,IFERROR(VLOOKUP($C163,#REF!,12,0),""),IF(_xlpm.stav=0,"",_xlpm.stav))</f>
        <v/>
      </c>
      <c r="L163" s="15" t="str">
        <f>_xlfn.LET(_xlpm.dat,IFERROR(VLOOKUP(PomocnáVrácené!C163,#REF!,21,0),""),IF(_xlpm.dat=0,"",_xlpm.dat))</f>
        <v/>
      </c>
      <c r="M163" s="15" t="e">
        <f>_xlfn.LET(_xlpm.dat,VLOOKUP(B163,#REF!,3,0),IF(_xlpm.dat=0,"",_xlpm.dat))</f>
        <v>#REF!</v>
      </c>
      <c r="N163" s="1" t="str">
        <f>_xlfn.LET(_xlpm.stav,IFERROR(VLOOKUP($C163,#REF!,12,0),""),IF(_xlpm.stav=0,"",_xlpm.stav))</f>
        <v/>
      </c>
      <c r="O163" s="16" t="str">
        <f t="shared" si="2"/>
        <v>NE</v>
      </c>
    </row>
    <row r="164" spans="2:15" x14ac:dyDescent="0.2">
      <c r="B164" s="1" t="e">
        <f>#REF!</f>
        <v>#REF!</v>
      </c>
      <c r="C164" s="1" t="e">
        <f>IF(#REF!=0,"",#REF!)</f>
        <v>#REF!</v>
      </c>
      <c r="D164" s="1" t="e">
        <f>IF(#REF!=0,"",#REF!)</f>
        <v>#REF!</v>
      </c>
      <c r="E164" s="1" t="str">
        <f>_xlfn.LET(_xlpm.stav,IFERROR(VLOOKUP($C164,#REF!,12,0),""),IF(_xlpm.stav=0,"",_xlpm.stav))</f>
        <v/>
      </c>
      <c r="F164" s="15" t="str">
        <f>_xlfn.LET(_xlpm.dat,IFERROR(VLOOKUP(PomocnáVrácené!C164,#REF!,21,0),""),IF(_xlpm.dat=0,"",_xlpm.dat))</f>
        <v/>
      </c>
      <c r="G164" s="15" t="e">
        <f>_xlfn.LET(_xlpm.dat,VLOOKUP(B164,#REF!,3,0),IF(_xlpm.dat=0,"",_xlpm.dat))</f>
        <v>#REF!</v>
      </c>
      <c r="H164" s="15" t="str">
        <f>_xlfn.LET(_xlpm.stav,IFERROR(VLOOKUP($C164,#REF!,12,0),""),IF(_xlpm.stav=0,"",_xlpm.stav))</f>
        <v/>
      </c>
      <c r="I164" s="15" t="str">
        <f>_xlfn.LET(_xlpm.dat,IFERROR(VLOOKUP(PomocnáVrácené!C164,#REF!,21,0),""),IF(_xlpm.dat=0,"",_xlpm.dat))</f>
        <v/>
      </c>
      <c r="J164" s="15" t="e">
        <f>_xlfn.LET(_xlpm.dat,VLOOKUP(B164,#REF!,3,0),IF(_xlpm.dat=0,"",_xlpm.dat))</f>
        <v>#REF!</v>
      </c>
      <c r="K164" s="1" t="str">
        <f>_xlfn.LET(_xlpm.stav,IFERROR(VLOOKUP($C164,#REF!,12,0),""),IF(_xlpm.stav=0,"",_xlpm.stav))</f>
        <v/>
      </c>
      <c r="L164" s="15" t="str">
        <f>_xlfn.LET(_xlpm.dat,IFERROR(VLOOKUP(PomocnáVrácené!C164,#REF!,21,0),""),IF(_xlpm.dat=0,"",_xlpm.dat))</f>
        <v/>
      </c>
      <c r="M164" s="15" t="e">
        <f>_xlfn.LET(_xlpm.dat,VLOOKUP(B164,#REF!,3,0),IF(_xlpm.dat=0,"",_xlpm.dat))</f>
        <v>#REF!</v>
      </c>
      <c r="N164" s="1" t="str">
        <f>_xlfn.LET(_xlpm.stav,IFERROR(VLOOKUP($C164,#REF!,12,0),""),IF(_xlpm.stav=0,"",_xlpm.stav))</f>
        <v/>
      </c>
      <c r="O164" s="16" t="str">
        <f t="shared" si="2"/>
        <v>NE</v>
      </c>
    </row>
    <row r="165" spans="2:15" x14ac:dyDescent="0.2">
      <c r="B165" s="1" t="e">
        <f>#REF!</f>
        <v>#REF!</v>
      </c>
      <c r="C165" s="1" t="e">
        <f>IF(#REF!=0,"",#REF!)</f>
        <v>#REF!</v>
      </c>
      <c r="D165" s="1" t="e">
        <f>IF(#REF!=0,"",#REF!)</f>
        <v>#REF!</v>
      </c>
      <c r="E165" s="1" t="str">
        <f>_xlfn.LET(_xlpm.stav,IFERROR(VLOOKUP($C165,#REF!,12,0),""),IF(_xlpm.stav=0,"",_xlpm.stav))</f>
        <v/>
      </c>
      <c r="F165" s="15" t="str">
        <f>_xlfn.LET(_xlpm.dat,IFERROR(VLOOKUP(PomocnáVrácené!C165,#REF!,21,0),""),IF(_xlpm.dat=0,"",_xlpm.dat))</f>
        <v/>
      </c>
      <c r="G165" s="15" t="e">
        <f>_xlfn.LET(_xlpm.dat,VLOOKUP(B165,#REF!,3,0),IF(_xlpm.dat=0,"",_xlpm.dat))</f>
        <v>#REF!</v>
      </c>
      <c r="H165" s="15" t="str">
        <f>_xlfn.LET(_xlpm.stav,IFERROR(VLOOKUP($C165,#REF!,12,0),""),IF(_xlpm.stav=0,"",_xlpm.stav))</f>
        <v/>
      </c>
      <c r="I165" s="15" t="str">
        <f>_xlfn.LET(_xlpm.dat,IFERROR(VLOOKUP(PomocnáVrácené!C165,#REF!,21,0),""),IF(_xlpm.dat=0,"",_xlpm.dat))</f>
        <v/>
      </c>
      <c r="J165" s="15" t="e">
        <f>_xlfn.LET(_xlpm.dat,VLOOKUP(B165,#REF!,3,0),IF(_xlpm.dat=0,"",_xlpm.dat))</f>
        <v>#REF!</v>
      </c>
      <c r="K165" s="1" t="str">
        <f>_xlfn.LET(_xlpm.stav,IFERROR(VLOOKUP($C165,#REF!,12,0),""),IF(_xlpm.stav=0,"",_xlpm.stav))</f>
        <v/>
      </c>
      <c r="L165" s="15" t="str">
        <f>_xlfn.LET(_xlpm.dat,IFERROR(VLOOKUP(PomocnáVrácené!C165,#REF!,21,0),""),IF(_xlpm.dat=0,"",_xlpm.dat))</f>
        <v/>
      </c>
      <c r="M165" s="15" t="e">
        <f>_xlfn.LET(_xlpm.dat,VLOOKUP(B165,#REF!,3,0),IF(_xlpm.dat=0,"",_xlpm.dat))</f>
        <v>#REF!</v>
      </c>
      <c r="N165" s="1" t="str">
        <f>_xlfn.LET(_xlpm.stav,IFERROR(VLOOKUP($C165,#REF!,12,0),""),IF(_xlpm.stav=0,"",_xlpm.stav))</f>
        <v/>
      </c>
      <c r="O165" s="16" t="str">
        <f t="shared" si="2"/>
        <v>NE</v>
      </c>
    </row>
    <row r="166" spans="2:15" x14ac:dyDescent="0.2">
      <c r="B166" s="1" t="e">
        <f>#REF!</f>
        <v>#REF!</v>
      </c>
      <c r="C166" s="1" t="e">
        <f>IF(#REF!=0,"",#REF!)</f>
        <v>#REF!</v>
      </c>
      <c r="D166" s="1" t="e">
        <f>IF(#REF!=0,"",#REF!)</f>
        <v>#REF!</v>
      </c>
      <c r="E166" s="1" t="str">
        <f>_xlfn.LET(_xlpm.stav,IFERROR(VLOOKUP($C166,#REF!,12,0),""),IF(_xlpm.stav=0,"",_xlpm.stav))</f>
        <v/>
      </c>
      <c r="F166" s="15" t="str">
        <f>_xlfn.LET(_xlpm.dat,IFERROR(VLOOKUP(PomocnáVrácené!C166,#REF!,21,0),""),IF(_xlpm.dat=0,"",_xlpm.dat))</f>
        <v/>
      </c>
      <c r="G166" s="15" t="e">
        <f>_xlfn.LET(_xlpm.dat,VLOOKUP(B166,#REF!,3,0),IF(_xlpm.dat=0,"",_xlpm.dat))</f>
        <v>#REF!</v>
      </c>
      <c r="H166" s="15" t="str">
        <f>_xlfn.LET(_xlpm.stav,IFERROR(VLOOKUP($C166,#REF!,12,0),""),IF(_xlpm.stav=0,"",_xlpm.stav))</f>
        <v/>
      </c>
      <c r="I166" s="15" t="str">
        <f>_xlfn.LET(_xlpm.dat,IFERROR(VLOOKUP(PomocnáVrácené!C166,#REF!,21,0),""),IF(_xlpm.dat=0,"",_xlpm.dat))</f>
        <v/>
      </c>
      <c r="J166" s="15" t="e">
        <f>_xlfn.LET(_xlpm.dat,VLOOKUP(B166,#REF!,3,0),IF(_xlpm.dat=0,"",_xlpm.dat))</f>
        <v>#REF!</v>
      </c>
      <c r="K166" s="1" t="str">
        <f>_xlfn.LET(_xlpm.stav,IFERROR(VLOOKUP($C166,#REF!,12,0),""),IF(_xlpm.stav=0,"",_xlpm.stav))</f>
        <v/>
      </c>
      <c r="L166" s="15" t="str">
        <f>_xlfn.LET(_xlpm.dat,IFERROR(VLOOKUP(PomocnáVrácené!C166,#REF!,21,0),""),IF(_xlpm.dat=0,"",_xlpm.dat))</f>
        <v/>
      </c>
      <c r="M166" s="15" t="e">
        <f>_xlfn.LET(_xlpm.dat,VLOOKUP(B166,#REF!,3,0),IF(_xlpm.dat=0,"",_xlpm.dat))</f>
        <v>#REF!</v>
      </c>
      <c r="N166" s="1" t="str">
        <f>_xlfn.LET(_xlpm.stav,IFERROR(VLOOKUP($C166,#REF!,12,0),""),IF(_xlpm.stav=0,"",_xlpm.stav))</f>
        <v/>
      </c>
      <c r="O166" s="16" t="str">
        <f t="shared" si="2"/>
        <v>NE</v>
      </c>
    </row>
    <row r="167" spans="2:15" x14ac:dyDescent="0.2">
      <c r="B167" s="1" t="e">
        <f>#REF!</f>
        <v>#REF!</v>
      </c>
      <c r="C167" s="1" t="e">
        <f>IF(#REF!=0,"",#REF!)</f>
        <v>#REF!</v>
      </c>
      <c r="D167" s="1" t="e">
        <f>IF(#REF!=0,"",#REF!)</f>
        <v>#REF!</v>
      </c>
      <c r="E167" s="1" t="str">
        <f>_xlfn.LET(_xlpm.stav,IFERROR(VLOOKUP($C167,#REF!,12,0),""),IF(_xlpm.stav=0,"",_xlpm.stav))</f>
        <v/>
      </c>
      <c r="F167" s="15" t="str">
        <f>_xlfn.LET(_xlpm.dat,IFERROR(VLOOKUP(PomocnáVrácené!C167,#REF!,21,0),""),IF(_xlpm.dat=0,"",_xlpm.dat))</f>
        <v/>
      </c>
      <c r="G167" s="15" t="e">
        <f>_xlfn.LET(_xlpm.dat,VLOOKUP(B167,#REF!,3,0),IF(_xlpm.dat=0,"",_xlpm.dat))</f>
        <v>#REF!</v>
      </c>
      <c r="H167" s="15" t="str">
        <f>_xlfn.LET(_xlpm.stav,IFERROR(VLOOKUP($C167,#REF!,12,0),""),IF(_xlpm.stav=0,"",_xlpm.stav))</f>
        <v/>
      </c>
      <c r="I167" s="15" t="str">
        <f>_xlfn.LET(_xlpm.dat,IFERROR(VLOOKUP(PomocnáVrácené!C167,#REF!,21,0),""),IF(_xlpm.dat=0,"",_xlpm.dat))</f>
        <v/>
      </c>
      <c r="J167" s="15" t="e">
        <f>_xlfn.LET(_xlpm.dat,VLOOKUP(B167,#REF!,3,0),IF(_xlpm.dat=0,"",_xlpm.dat))</f>
        <v>#REF!</v>
      </c>
      <c r="K167" s="1" t="str">
        <f>_xlfn.LET(_xlpm.stav,IFERROR(VLOOKUP($C167,#REF!,12,0),""),IF(_xlpm.stav=0,"",_xlpm.stav))</f>
        <v/>
      </c>
      <c r="L167" s="15" t="str">
        <f>_xlfn.LET(_xlpm.dat,IFERROR(VLOOKUP(PomocnáVrácené!C167,#REF!,21,0),""),IF(_xlpm.dat=0,"",_xlpm.dat))</f>
        <v/>
      </c>
      <c r="M167" s="15" t="e">
        <f>_xlfn.LET(_xlpm.dat,VLOOKUP(B167,#REF!,3,0),IF(_xlpm.dat=0,"",_xlpm.dat))</f>
        <v>#REF!</v>
      </c>
      <c r="N167" s="1" t="str">
        <f>_xlfn.LET(_xlpm.stav,IFERROR(VLOOKUP($C167,#REF!,12,0),""),IF(_xlpm.stav=0,"",_xlpm.stav))</f>
        <v/>
      </c>
      <c r="O167" s="16" t="str">
        <f t="shared" si="2"/>
        <v>NE</v>
      </c>
    </row>
    <row r="168" spans="2:15" x14ac:dyDescent="0.2">
      <c r="B168" s="1" t="e">
        <f>#REF!</f>
        <v>#REF!</v>
      </c>
      <c r="C168" s="1" t="e">
        <f>IF(#REF!=0,"",#REF!)</f>
        <v>#REF!</v>
      </c>
      <c r="D168" s="1" t="e">
        <f>IF(#REF!=0,"",#REF!)</f>
        <v>#REF!</v>
      </c>
      <c r="E168" s="1" t="str">
        <f>_xlfn.LET(_xlpm.stav,IFERROR(VLOOKUP($C168,#REF!,12,0),""),IF(_xlpm.stav=0,"",_xlpm.stav))</f>
        <v/>
      </c>
      <c r="F168" s="15" t="str">
        <f>_xlfn.LET(_xlpm.dat,IFERROR(VLOOKUP(PomocnáVrácené!C168,#REF!,21,0),""),IF(_xlpm.dat=0,"",_xlpm.dat))</f>
        <v/>
      </c>
      <c r="G168" s="15" t="e">
        <f>_xlfn.LET(_xlpm.dat,VLOOKUP(B168,#REF!,3,0),IF(_xlpm.dat=0,"",_xlpm.dat))</f>
        <v>#REF!</v>
      </c>
      <c r="H168" s="15" t="str">
        <f>_xlfn.LET(_xlpm.stav,IFERROR(VLOOKUP($C168,#REF!,12,0),""),IF(_xlpm.stav=0,"",_xlpm.stav))</f>
        <v/>
      </c>
      <c r="I168" s="15" t="str">
        <f>_xlfn.LET(_xlpm.dat,IFERROR(VLOOKUP(PomocnáVrácené!C168,#REF!,21,0),""),IF(_xlpm.dat=0,"",_xlpm.dat))</f>
        <v/>
      </c>
      <c r="J168" s="15" t="e">
        <f>_xlfn.LET(_xlpm.dat,VLOOKUP(B168,#REF!,3,0),IF(_xlpm.dat=0,"",_xlpm.dat))</f>
        <v>#REF!</v>
      </c>
      <c r="K168" s="1" t="str">
        <f>_xlfn.LET(_xlpm.stav,IFERROR(VLOOKUP($C168,#REF!,12,0),""),IF(_xlpm.stav=0,"",_xlpm.stav))</f>
        <v/>
      </c>
      <c r="L168" s="15" t="str">
        <f>_xlfn.LET(_xlpm.dat,IFERROR(VLOOKUP(PomocnáVrácené!C168,#REF!,21,0),""),IF(_xlpm.dat=0,"",_xlpm.dat))</f>
        <v/>
      </c>
      <c r="M168" s="15" t="e">
        <f>_xlfn.LET(_xlpm.dat,VLOOKUP(B168,#REF!,3,0),IF(_xlpm.dat=0,"",_xlpm.dat))</f>
        <v>#REF!</v>
      </c>
      <c r="N168" s="1" t="str">
        <f>_xlfn.LET(_xlpm.stav,IFERROR(VLOOKUP($C168,#REF!,12,0),""),IF(_xlpm.stav=0,"",_xlpm.stav))</f>
        <v/>
      </c>
      <c r="O168" s="16" t="str">
        <f t="shared" si="2"/>
        <v>NE</v>
      </c>
    </row>
    <row r="169" spans="2:15" x14ac:dyDescent="0.2">
      <c r="B169" s="1" t="e">
        <f>#REF!</f>
        <v>#REF!</v>
      </c>
      <c r="C169" s="1" t="e">
        <f>IF(#REF!=0,"",#REF!)</f>
        <v>#REF!</v>
      </c>
      <c r="D169" s="1" t="e">
        <f>IF(#REF!=0,"",#REF!)</f>
        <v>#REF!</v>
      </c>
      <c r="E169" s="1" t="str">
        <f>_xlfn.LET(_xlpm.stav,IFERROR(VLOOKUP($C169,#REF!,12,0),""),IF(_xlpm.stav=0,"",_xlpm.stav))</f>
        <v/>
      </c>
      <c r="F169" s="15" t="str">
        <f>_xlfn.LET(_xlpm.dat,IFERROR(VLOOKUP(PomocnáVrácené!C169,#REF!,21,0),""),IF(_xlpm.dat=0,"",_xlpm.dat))</f>
        <v/>
      </c>
      <c r="G169" s="15" t="e">
        <f>_xlfn.LET(_xlpm.dat,VLOOKUP(B169,#REF!,3,0),IF(_xlpm.dat=0,"",_xlpm.dat))</f>
        <v>#REF!</v>
      </c>
      <c r="H169" s="15" t="str">
        <f>_xlfn.LET(_xlpm.stav,IFERROR(VLOOKUP($C169,#REF!,12,0),""),IF(_xlpm.stav=0,"",_xlpm.stav))</f>
        <v/>
      </c>
      <c r="I169" s="15" t="str">
        <f>_xlfn.LET(_xlpm.dat,IFERROR(VLOOKUP(PomocnáVrácené!C169,#REF!,21,0),""),IF(_xlpm.dat=0,"",_xlpm.dat))</f>
        <v/>
      </c>
      <c r="J169" s="15" t="e">
        <f>_xlfn.LET(_xlpm.dat,VLOOKUP(B169,#REF!,3,0),IF(_xlpm.dat=0,"",_xlpm.dat))</f>
        <v>#REF!</v>
      </c>
      <c r="K169" s="1" t="str">
        <f>_xlfn.LET(_xlpm.stav,IFERROR(VLOOKUP($C169,#REF!,12,0),""),IF(_xlpm.stav=0,"",_xlpm.stav))</f>
        <v/>
      </c>
      <c r="L169" s="15" t="str">
        <f>_xlfn.LET(_xlpm.dat,IFERROR(VLOOKUP(PomocnáVrácené!C169,#REF!,21,0),""),IF(_xlpm.dat=0,"",_xlpm.dat))</f>
        <v/>
      </c>
      <c r="M169" s="15" t="e">
        <f>_xlfn.LET(_xlpm.dat,VLOOKUP(B169,#REF!,3,0),IF(_xlpm.dat=0,"",_xlpm.dat))</f>
        <v>#REF!</v>
      </c>
      <c r="N169" s="1" t="str">
        <f>_xlfn.LET(_xlpm.stav,IFERROR(VLOOKUP($C169,#REF!,12,0),""),IF(_xlpm.stav=0,"",_xlpm.stav))</f>
        <v/>
      </c>
      <c r="O169" s="16" t="str">
        <f t="shared" si="2"/>
        <v>NE</v>
      </c>
    </row>
    <row r="170" spans="2:15" x14ac:dyDescent="0.2">
      <c r="B170" s="1" t="e">
        <f>#REF!</f>
        <v>#REF!</v>
      </c>
      <c r="C170" s="1" t="e">
        <f>IF(#REF!=0,"",#REF!)</f>
        <v>#REF!</v>
      </c>
      <c r="D170" s="1" t="e">
        <f>IF(#REF!=0,"",#REF!)</f>
        <v>#REF!</v>
      </c>
      <c r="E170" s="1" t="str">
        <f>_xlfn.LET(_xlpm.stav,IFERROR(VLOOKUP($C170,#REF!,12,0),""),IF(_xlpm.stav=0,"",_xlpm.stav))</f>
        <v/>
      </c>
      <c r="F170" s="15" t="str">
        <f>_xlfn.LET(_xlpm.dat,IFERROR(VLOOKUP(PomocnáVrácené!C170,#REF!,21,0),""),IF(_xlpm.dat=0,"",_xlpm.dat))</f>
        <v/>
      </c>
      <c r="G170" s="15" t="e">
        <f>_xlfn.LET(_xlpm.dat,VLOOKUP(B170,#REF!,3,0),IF(_xlpm.dat=0,"",_xlpm.dat))</f>
        <v>#REF!</v>
      </c>
      <c r="H170" s="15" t="str">
        <f>_xlfn.LET(_xlpm.stav,IFERROR(VLOOKUP($C170,#REF!,12,0),""),IF(_xlpm.stav=0,"",_xlpm.stav))</f>
        <v/>
      </c>
      <c r="I170" s="15" t="str">
        <f>_xlfn.LET(_xlpm.dat,IFERROR(VLOOKUP(PomocnáVrácené!C170,#REF!,21,0),""),IF(_xlpm.dat=0,"",_xlpm.dat))</f>
        <v/>
      </c>
      <c r="J170" s="15" t="e">
        <f>_xlfn.LET(_xlpm.dat,VLOOKUP(B170,#REF!,3,0),IF(_xlpm.dat=0,"",_xlpm.dat))</f>
        <v>#REF!</v>
      </c>
      <c r="K170" s="1" t="str">
        <f>_xlfn.LET(_xlpm.stav,IFERROR(VLOOKUP($C170,#REF!,12,0),""),IF(_xlpm.stav=0,"",_xlpm.stav))</f>
        <v/>
      </c>
      <c r="L170" s="15" t="str">
        <f>_xlfn.LET(_xlpm.dat,IFERROR(VLOOKUP(PomocnáVrácené!C170,#REF!,21,0),""),IF(_xlpm.dat=0,"",_xlpm.dat))</f>
        <v/>
      </c>
      <c r="M170" s="15" t="e">
        <f>_xlfn.LET(_xlpm.dat,VLOOKUP(B170,#REF!,3,0),IF(_xlpm.dat=0,"",_xlpm.dat))</f>
        <v>#REF!</v>
      </c>
      <c r="N170" s="1" t="str">
        <f>_xlfn.LET(_xlpm.stav,IFERROR(VLOOKUP($C170,#REF!,12,0),""),IF(_xlpm.stav=0,"",_xlpm.stav))</f>
        <v/>
      </c>
      <c r="O170" s="16" t="str">
        <f t="shared" si="2"/>
        <v>NE</v>
      </c>
    </row>
    <row r="171" spans="2:15" x14ac:dyDescent="0.2">
      <c r="B171" s="1" t="e">
        <f>#REF!</f>
        <v>#REF!</v>
      </c>
      <c r="C171" s="1" t="e">
        <f>IF(#REF!=0,"",#REF!)</f>
        <v>#REF!</v>
      </c>
      <c r="D171" s="1" t="e">
        <f>IF(#REF!=0,"",#REF!)</f>
        <v>#REF!</v>
      </c>
      <c r="E171" s="1" t="str">
        <f>_xlfn.LET(_xlpm.stav,IFERROR(VLOOKUP($C171,#REF!,12,0),""),IF(_xlpm.stav=0,"",_xlpm.stav))</f>
        <v/>
      </c>
      <c r="F171" s="15" t="str">
        <f>_xlfn.LET(_xlpm.dat,IFERROR(VLOOKUP(PomocnáVrácené!C171,#REF!,21,0),""),IF(_xlpm.dat=0,"",_xlpm.dat))</f>
        <v/>
      </c>
      <c r="G171" s="15" t="e">
        <f>_xlfn.LET(_xlpm.dat,VLOOKUP(B171,#REF!,3,0),IF(_xlpm.dat=0,"",_xlpm.dat))</f>
        <v>#REF!</v>
      </c>
      <c r="H171" s="15" t="str">
        <f>_xlfn.LET(_xlpm.stav,IFERROR(VLOOKUP($C171,#REF!,12,0),""),IF(_xlpm.stav=0,"",_xlpm.stav))</f>
        <v/>
      </c>
      <c r="I171" s="15" t="str">
        <f>_xlfn.LET(_xlpm.dat,IFERROR(VLOOKUP(PomocnáVrácené!C171,#REF!,21,0),""),IF(_xlpm.dat=0,"",_xlpm.dat))</f>
        <v/>
      </c>
      <c r="J171" s="15" t="e">
        <f>_xlfn.LET(_xlpm.dat,VLOOKUP(B171,#REF!,3,0),IF(_xlpm.dat=0,"",_xlpm.dat))</f>
        <v>#REF!</v>
      </c>
      <c r="K171" s="1" t="str">
        <f>_xlfn.LET(_xlpm.stav,IFERROR(VLOOKUP($C171,#REF!,12,0),""),IF(_xlpm.stav=0,"",_xlpm.stav))</f>
        <v/>
      </c>
      <c r="L171" s="15" t="str">
        <f>_xlfn.LET(_xlpm.dat,IFERROR(VLOOKUP(PomocnáVrácené!C171,#REF!,21,0),""),IF(_xlpm.dat=0,"",_xlpm.dat))</f>
        <v/>
      </c>
      <c r="M171" s="15" t="e">
        <f>_xlfn.LET(_xlpm.dat,VLOOKUP(B171,#REF!,3,0),IF(_xlpm.dat=0,"",_xlpm.dat))</f>
        <v>#REF!</v>
      </c>
      <c r="N171" s="1" t="str">
        <f>_xlfn.LET(_xlpm.stav,IFERROR(VLOOKUP($C171,#REF!,12,0),""),IF(_xlpm.stav=0,"",_xlpm.stav))</f>
        <v/>
      </c>
      <c r="O171" s="16" t="str">
        <f t="shared" si="2"/>
        <v>NE</v>
      </c>
    </row>
    <row r="172" spans="2:15" x14ac:dyDescent="0.2">
      <c r="B172" s="1" t="e">
        <f>#REF!</f>
        <v>#REF!</v>
      </c>
      <c r="C172" s="1" t="e">
        <f>IF(#REF!=0,"",#REF!)</f>
        <v>#REF!</v>
      </c>
      <c r="D172" s="1" t="e">
        <f>IF(#REF!=0,"",#REF!)</f>
        <v>#REF!</v>
      </c>
      <c r="E172" s="1" t="str">
        <f>_xlfn.LET(_xlpm.stav,IFERROR(VLOOKUP($C172,#REF!,12,0),""),IF(_xlpm.stav=0,"",_xlpm.stav))</f>
        <v/>
      </c>
      <c r="F172" s="15" t="str">
        <f>_xlfn.LET(_xlpm.dat,IFERROR(VLOOKUP(PomocnáVrácené!C172,#REF!,21,0),""),IF(_xlpm.dat=0,"",_xlpm.dat))</f>
        <v/>
      </c>
      <c r="G172" s="15" t="e">
        <f>_xlfn.LET(_xlpm.dat,VLOOKUP(B172,#REF!,3,0),IF(_xlpm.dat=0,"",_xlpm.dat))</f>
        <v>#REF!</v>
      </c>
      <c r="H172" s="15" t="str">
        <f>_xlfn.LET(_xlpm.stav,IFERROR(VLOOKUP($C172,#REF!,12,0),""),IF(_xlpm.stav=0,"",_xlpm.stav))</f>
        <v/>
      </c>
      <c r="I172" s="15" t="str">
        <f>_xlfn.LET(_xlpm.dat,IFERROR(VLOOKUP(PomocnáVrácené!C172,#REF!,21,0),""),IF(_xlpm.dat=0,"",_xlpm.dat))</f>
        <v/>
      </c>
      <c r="J172" s="15" t="e">
        <f>_xlfn.LET(_xlpm.dat,VLOOKUP(B172,#REF!,3,0),IF(_xlpm.dat=0,"",_xlpm.dat))</f>
        <v>#REF!</v>
      </c>
      <c r="K172" s="1" t="str">
        <f>_xlfn.LET(_xlpm.stav,IFERROR(VLOOKUP($C172,#REF!,12,0),""),IF(_xlpm.stav=0,"",_xlpm.stav))</f>
        <v/>
      </c>
      <c r="L172" s="15" t="str">
        <f>_xlfn.LET(_xlpm.dat,IFERROR(VLOOKUP(PomocnáVrácené!C172,#REF!,21,0),""),IF(_xlpm.dat=0,"",_xlpm.dat))</f>
        <v/>
      </c>
      <c r="M172" s="15" t="e">
        <f>_xlfn.LET(_xlpm.dat,VLOOKUP(B172,#REF!,3,0),IF(_xlpm.dat=0,"",_xlpm.dat))</f>
        <v>#REF!</v>
      </c>
      <c r="N172" s="1" t="str">
        <f>_xlfn.LET(_xlpm.stav,IFERROR(VLOOKUP($C172,#REF!,12,0),""),IF(_xlpm.stav=0,"",_xlpm.stav))</f>
        <v/>
      </c>
      <c r="O172" s="16" t="str">
        <f t="shared" si="2"/>
        <v>NE</v>
      </c>
    </row>
    <row r="173" spans="2:15" x14ac:dyDescent="0.2">
      <c r="B173" s="1" t="e">
        <f>#REF!</f>
        <v>#REF!</v>
      </c>
      <c r="C173" s="1" t="e">
        <f>IF(#REF!=0,"",#REF!)</f>
        <v>#REF!</v>
      </c>
      <c r="D173" s="1" t="e">
        <f>IF(#REF!=0,"",#REF!)</f>
        <v>#REF!</v>
      </c>
      <c r="E173" s="1" t="str">
        <f>_xlfn.LET(_xlpm.stav,IFERROR(VLOOKUP($C173,#REF!,12,0),""),IF(_xlpm.stav=0,"",_xlpm.stav))</f>
        <v/>
      </c>
      <c r="F173" s="15" t="str">
        <f>_xlfn.LET(_xlpm.dat,IFERROR(VLOOKUP(PomocnáVrácené!C173,#REF!,21,0),""),IF(_xlpm.dat=0,"",_xlpm.dat))</f>
        <v/>
      </c>
      <c r="G173" s="15" t="e">
        <f>_xlfn.LET(_xlpm.dat,VLOOKUP(B173,#REF!,3,0),IF(_xlpm.dat=0,"",_xlpm.dat))</f>
        <v>#REF!</v>
      </c>
      <c r="H173" s="15" t="str">
        <f>_xlfn.LET(_xlpm.stav,IFERROR(VLOOKUP($C173,#REF!,12,0),""),IF(_xlpm.stav=0,"",_xlpm.stav))</f>
        <v/>
      </c>
      <c r="I173" s="15" t="str">
        <f>_xlfn.LET(_xlpm.dat,IFERROR(VLOOKUP(PomocnáVrácené!C173,#REF!,21,0),""),IF(_xlpm.dat=0,"",_xlpm.dat))</f>
        <v/>
      </c>
      <c r="J173" s="15" t="e">
        <f>_xlfn.LET(_xlpm.dat,VLOOKUP(B173,#REF!,3,0),IF(_xlpm.dat=0,"",_xlpm.dat))</f>
        <v>#REF!</v>
      </c>
      <c r="K173" s="1" t="str">
        <f>_xlfn.LET(_xlpm.stav,IFERROR(VLOOKUP($C173,#REF!,12,0),""),IF(_xlpm.stav=0,"",_xlpm.stav))</f>
        <v/>
      </c>
      <c r="L173" s="15" t="str">
        <f>_xlfn.LET(_xlpm.dat,IFERROR(VLOOKUP(PomocnáVrácené!C173,#REF!,21,0),""),IF(_xlpm.dat=0,"",_xlpm.dat))</f>
        <v/>
      </c>
      <c r="M173" s="15" t="e">
        <f>_xlfn.LET(_xlpm.dat,VLOOKUP(B173,#REF!,3,0),IF(_xlpm.dat=0,"",_xlpm.dat))</f>
        <v>#REF!</v>
      </c>
      <c r="N173" s="1" t="str">
        <f>_xlfn.LET(_xlpm.stav,IFERROR(VLOOKUP($C173,#REF!,12,0),""),IF(_xlpm.stav=0,"",_xlpm.stav))</f>
        <v/>
      </c>
      <c r="O173" s="16" t="str">
        <f t="shared" si="2"/>
        <v>NE</v>
      </c>
    </row>
    <row r="174" spans="2:15" x14ac:dyDescent="0.2">
      <c r="B174" s="1" t="e">
        <f>#REF!</f>
        <v>#REF!</v>
      </c>
      <c r="C174" s="1" t="e">
        <f>IF(#REF!=0,"",#REF!)</f>
        <v>#REF!</v>
      </c>
      <c r="D174" s="1" t="e">
        <f>IF(#REF!=0,"",#REF!)</f>
        <v>#REF!</v>
      </c>
      <c r="E174" s="1" t="str">
        <f>_xlfn.LET(_xlpm.stav,IFERROR(VLOOKUP($C174,#REF!,12,0),""),IF(_xlpm.stav=0,"",_xlpm.stav))</f>
        <v/>
      </c>
      <c r="F174" s="15" t="str">
        <f>_xlfn.LET(_xlpm.dat,IFERROR(VLOOKUP(PomocnáVrácené!C174,#REF!,21,0),""),IF(_xlpm.dat=0,"",_xlpm.dat))</f>
        <v/>
      </c>
      <c r="G174" s="15" t="e">
        <f>_xlfn.LET(_xlpm.dat,VLOOKUP(B174,#REF!,3,0),IF(_xlpm.dat=0,"",_xlpm.dat))</f>
        <v>#REF!</v>
      </c>
      <c r="H174" s="15" t="str">
        <f>_xlfn.LET(_xlpm.stav,IFERROR(VLOOKUP($C174,#REF!,12,0),""),IF(_xlpm.stav=0,"",_xlpm.stav))</f>
        <v/>
      </c>
      <c r="I174" s="15" t="str">
        <f>_xlfn.LET(_xlpm.dat,IFERROR(VLOOKUP(PomocnáVrácené!C174,#REF!,21,0),""),IF(_xlpm.dat=0,"",_xlpm.dat))</f>
        <v/>
      </c>
      <c r="J174" s="15" t="e">
        <f>_xlfn.LET(_xlpm.dat,VLOOKUP(B174,#REF!,3,0),IF(_xlpm.dat=0,"",_xlpm.dat))</f>
        <v>#REF!</v>
      </c>
      <c r="K174" s="1" t="str">
        <f>_xlfn.LET(_xlpm.stav,IFERROR(VLOOKUP($C174,#REF!,12,0),""),IF(_xlpm.stav=0,"",_xlpm.stav))</f>
        <v/>
      </c>
      <c r="L174" s="15" t="str">
        <f>_xlfn.LET(_xlpm.dat,IFERROR(VLOOKUP(PomocnáVrácené!C174,#REF!,21,0),""),IF(_xlpm.dat=0,"",_xlpm.dat))</f>
        <v/>
      </c>
      <c r="M174" s="15" t="e">
        <f>_xlfn.LET(_xlpm.dat,VLOOKUP(B174,#REF!,3,0),IF(_xlpm.dat=0,"",_xlpm.dat))</f>
        <v>#REF!</v>
      </c>
      <c r="N174" s="1" t="str">
        <f>_xlfn.LET(_xlpm.stav,IFERROR(VLOOKUP($C174,#REF!,12,0),""),IF(_xlpm.stav=0,"",_xlpm.stav))</f>
        <v/>
      </c>
      <c r="O174" s="16" t="str">
        <f t="shared" si="2"/>
        <v>NE</v>
      </c>
    </row>
    <row r="175" spans="2:15" x14ac:dyDescent="0.2">
      <c r="B175" s="1" t="e">
        <f>#REF!</f>
        <v>#REF!</v>
      </c>
      <c r="C175" s="1" t="e">
        <f>IF(#REF!=0,"",#REF!)</f>
        <v>#REF!</v>
      </c>
      <c r="D175" s="1" t="e">
        <f>IF(#REF!=0,"",#REF!)</f>
        <v>#REF!</v>
      </c>
      <c r="E175" s="1" t="str">
        <f>_xlfn.LET(_xlpm.stav,IFERROR(VLOOKUP($C175,#REF!,12,0),""),IF(_xlpm.stav=0,"",_xlpm.stav))</f>
        <v/>
      </c>
      <c r="F175" s="15" t="str">
        <f>_xlfn.LET(_xlpm.dat,IFERROR(VLOOKUP(PomocnáVrácené!C175,#REF!,21,0),""),IF(_xlpm.dat=0,"",_xlpm.dat))</f>
        <v/>
      </c>
      <c r="G175" s="15" t="e">
        <f>_xlfn.LET(_xlpm.dat,VLOOKUP(B175,#REF!,3,0),IF(_xlpm.dat=0,"",_xlpm.dat))</f>
        <v>#REF!</v>
      </c>
      <c r="H175" s="15" t="str">
        <f>_xlfn.LET(_xlpm.stav,IFERROR(VLOOKUP($C175,#REF!,12,0),""),IF(_xlpm.stav=0,"",_xlpm.stav))</f>
        <v/>
      </c>
      <c r="I175" s="15" t="str">
        <f>_xlfn.LET(_xlpm.dat,IFERROR(VLOOKUP(PomocnáVrácené!C175,#REF!,21,0),""),IF(_xlpm.dat=0,"",_xlpm.dat))</f>
        <v/>
      </c>
      <c r="J175" s="15" t="e">
        <f>_xlfn.LET(_xlpm.dat,VLOOKUP(B175,#REF!,3,0),IF(_xlpm.dat=0,"",_xlpm.dat))</f>
        <v>#REF!</v>
      </c>
      <c r="K175" s="1" t="str">
        <f>_xlfn.LET(_xlpm.stav,IFERROR(VLOOKUP($C175,#REF!,12,0),""),IF(_xlpm.stav=0,"",_xlpm.stav))</f>
        <v/>
      </c>
      <c r="L175" s="15" t="str">
        <f>_xlfn.LET(_xlpm.dat,IFERROR(VLOOKUP(PomocnáVrácené!C175,#REF!,21,0),""),IF(_xlpm.dat=0,"",_xlpm.dat))</f>
        <v/>
      </c>
      <c r="M175" s="15" t="e">
        <f>_xlfn.LET(_xlpm.dat,VLOOKUP(B175,#REF!,3,0),IF(_xlpm.dat=0,"",_xlpm.dat))</f>
        <v>#REF!</v>
      </c>
      <c r="N175" s="1" t="str">
        <f>_xlfn.LET(_xlpm.stav,IFERROR(VLOOKUP($C175,#REF!,12,0),""),IF(_xlpm.stav=0,"",_xlpm.stav))</f>
        <v/>
      </c>
      <c r="O175" s="16" t="str">
        <f t="shared" si="2"/>
        <v>NE</v>
      </c>
    </row>
    <row r="176" spans="2:15" x14ac:dyDescent="0.2">
      <c r="B176" s="1" t="e">
        <f>#REF!</f>
        <v>#REF!</v>
      </c>
      <c r="C176" s="1" t="e">
        <f>IF(#REF!=0,"",#REF!)</f>
        <v>#REF!</v>
      </c>
      <c r="D176" s="1" t="e">
        <f>IF(#REF!=0,"",#REF!)</f>
        <v>#REF!</v>
      </c>
      <c r="E176" s="1" t="str">
        <f>_xlfn.LET(_xlpm.stav,IFERROR(VLOOKUP($C176,#REF!,12,0),""),IF(_xlpm.stav=0,"",_xlpm.stav))</f>
        <v/>
      </c>
      <c r="F176" s="15" t="str">
        <f>_xlfn.LET(_xlpm.dat,IFERROR(VLOOKUP(PomocnáVrácené!C176,#REF!,21,0),""),IF(_xlpm.dat=0,"",_xlpm.dat))</f>
        <v/>
      </c>
      <c r="G176" s="15" t="e">
        <f>_xlfn.LET(_xlpm.dat,VLOOKUP(B176,#REF!,3,0),IF(_xlpm.dat=0,"",_xlpm.dat))</f>
        <v>#REF!</v>
      </c>
      <c r="H176" s="15" t="str">
        <f>_xlfn.LET(_xlpm.stav,IFERROR(VLOOKUP($C176,#REF!,12,0),""),IF(_xlpm.stav=0,"",_xlpm.stav))</f>
        <v/>
      </c>
      <c r="I176" s="15" t="str">
        <f>_xlfn.LET(_xlpm.dat,IFERROR(VLOOKUP(PomocnáVrácené!C176,#REF!,21,0),""),IF(_xlpm.dat=0,"",_xlpm.dat))</f>
        <v/>
      </c>
      <c r="J176" s="15" t="e">
        <f>_xlfn.LET(_xlpm.dat,VLOOKUP(B176,#REF!,3,0),IF(_xlpm.dat=0,"",_xlpm.dat))</f>
        <v>#REF!</v>
      </c>
      <c r="K176" s="1" t="str">
        <f>_xlfn.LET(_xlpm.stav,IFERROR(VLOOKUP($C176,#REF!,12,0),""),IF(_xlpm.stav=0,"",_xlpm.stav))</f>
        <v/>
      </c>
      <c r="L176" s="15" t="str">
        <f>_xlfn.LET(_xlpm.dat,IFERROR(VLOOKUP(PomocnáVrácené!C176,#REF!,21,0),""),IF(_xlpm.dat=0,"",_xlpm.dat))</f>
        <v/>
      </c>
      <c r="M176" s="15" t="e">
        <f>_xlfn.LET(_xlpm.dat,VLOOKUP(B176,#REF!,3,0),IF(_xlpm.dat=0,"",_xlpm.dat))</f>
        <v>#REF!</v>
      </c>
      <c r="N176" s="1" t="str">
        <f>_xlfn.LET(_xlpm.stav,IFERROR(VLOOKUP($C176,#REF!,12,0),""),IF(_xlpm.stav=0,"",_xlpm.stav))</f>
        <v/>
      </c>
      <c r="O176" s="16" t="str">
        <f t="shared" si="2"/>
        <v>NE</v>
      </c>
    </row>
    <row r="177" spans="2:15" x14ac:dyDescent="0.2">
      <c r="B177" s="1" t="e">
        <f>#REF!</f>
        <v>#REF!</v>
      </c>
      <c r="C177" s="1" t="e">
        <f>IF(#REF!=0,"",#REF!)</f>
        <v>#REF!</v>
      </c>
      <c r="D177" s="1" t="e">
        <f>IF(#REF!=0,"",#REF!)</f>
        <v>#REF!</v>
      </c>
      <c r="E177" s="1" t="str">
        <f>_xlfn.LET(_xlpm.stav,IFERROR(VLOOKUP($C177,#REF!,12,0),""),IF(_xlpm.stav=0,"",_xlpm.stav))</f>
        <v/>
      </c>
      <c r="F177" s="15" t="str">
        <f>_xlfn.LET(_xlpm.dat,IFERROR(VLOOKUP(PomocnáVrácené!C177,#REF!,21,0),""),IF(_xlpm.dat=0,"",_xlpm.dat))</f>
        <v/>
      </c>
      <c r="G177" s="15" t="e">
        <f>_xlfn.LET(_xlpm.dat,VLOOKUP(B177,#REF!,3,0),IF(_xlpm.dat=0,"",_xlpm.dat))</f>
        <v>#REF!</v>
      </c>
      <c r="H177" s="15" t="str">
        <f>_xlfn.LET(_xlpm.stav,IFERROR(VLOOKUP($C177,#REF!,12,0),""),IF(_xlpm.stav=0,"",_xlpm.stav))</f>
        <v/>
      </c>
      <c r="I177" s="15" t="str">
        <f>_xlfn.LET(_xlpm.dat,IFERROR(VLOOKUP(PomocnáVrácené!C177,#REF!,21,0),""),IF(_xlpm.dat=0,"",_xlpm.dat))</f>
        <v/>
      </c>
      <c r="J177" s="15" t="e">
        <f>_xlfn.LET(_xlpm.dat,VLOOKUP(B177,#REF!,3,0),IF(_xlpm.dat=0,"",_xlpm.dat))</f>
        <v>#REF!</v>
      </c>
      <c r="K177" s="1" t="str">
        <f>_xlfn.LET(_xlpm.stav,IFERROR(VLOOKUP($C177,#REF!,12,0),""),IF(_xlpm.stav=0,"",_xlpm.stav))</f>
        <v/>
      </c>
      <c r="L177" s="15" t="str">
        <f>_xlfn.LET(_xlpm.dat,IFERROR(VLOOKUP(PomocnáVrácené!C177,#REF!,21,0),""),IF(_xlpm.dat=0,"",_xlpm.dat))</f>
        <v/>
      </c>
      <c r="M177" s="15" t="e">
        <f>_xlfn.LET(_xlpm.dat,VLOOKUP(B177,#REF!,3,0),IF(_xlpm.dat=0,"",_xlpm.dat))</f>
        <v>#REF!</v>
      </c>
      <c r="N177" s="1" t="str">
        <f>_xlfn.LET(_xlpm.stav,IFERROR(VLOOKUP($C177,#REF!,12,0),""),IF(_xlpm.stav=0,"",_xlpm.stav))</f>
        <v/>
      </c>
      <c r="O177" s="16" t="str">
        <f t="shared" si="2"/>
        <v>NE</v>
      </c>
    </row>
    <row r="178" spans="2:15" x14ac:dyDescent="0.2">
      <c r="B178" s="1" t="e">
        <f>#REF!</f>
        <v>#REF!</v>
      </c>
      <c r="C178" s="1" t="e">
        <f>IF(#REF!=0,"",#REF!)</f>
        <v>#REF!</v>
      </c>
      <c r="D178" s="1" t="e">
        <f>IF(#REF!=0,"",#REF!)</f>
        <v>#REF!</v>
      </c>
      <c r="E178" s="1" t="str">
        <f>_xlfn.LET(_xlpm.stav,IFERROR(VLOOKUP($C178,#REF!,12,0),""),IF(_xlpm.stav=0,"",_xlpm.stav))</f>
        <v/>
      </c>
      <c r="F178" s="15" t="str">
        <f>_xlfn.LET(_xlpm.dat,IFERROR(VLOOKUP(PomocnáVrácené!C178,#REF!,21,0),""),IF(_xlpm.dat=0,"",_xlpm.dat))</f>
        <v/>
      </c>
      <c r="G178" s="15" t="e">
        <f>_xlfn.LET(_xlpm.dat,VLOOKUP(B178,#REF!,3,0),IF(_xlpm.dat=0,"",_xlpm.dat))</f>
        <v>#REF!</v>
      </c>
      <c r="H178" s="15" t="str">
        <f>_xlfn.LET(_xlpm.stav,IFERROR(VLOOKUP($C178,#REF!,12,0),""),IF(_xlpm.stav=0,"",_xlpm.stav))</f>
        <v/>
      </c>
      <c r="I178" s="15" t="str">
        <f>_xlfn.LET(_xlpm.dat,IFERROR(VLOOKUP(PomocnáVrácené!C178,#REF!,21,0),""),IF(_xlpm.dat=0,"",_xlpm.dat))</f>
        <v/>
      </c>
      <c r="J178" s="15" t="e">
        <f>_xlfn.LET(_xlpm.dat,VLOOKUP(B178,#REF!,3,0),IF(_xlpm.dat=0,"",_xlpm.dat))</f>
        <v>#REF!</v>
      </c>
      <c r="K178" s="1" t="str">
        <f>_xlfn.LET(_xlpm.stav,IFERROR(VLOOKUP($C178,#REF!,12,0),""),IF(_xlpm.stav=0,"",_xlpm.stav))</f>
        <v/>
      </c>
      <c r="L178" s="15" t="str">
        <f>_xlfn.LET(_xlpm.dat,IFERROR(VLOOKUP(PomocnáVrácené!C178,#REF!,21,0),""),IF(_xlpm.dat=0,"",_xlpm.dat))</f>
        <v/>
      </c>
      <c r="M178" s="15" t="e">
        <f>_xlfn.LET(_xlpm.dat,VLOOKUP(B178,#REF!,3,0),IF(_xlpm.dat=0,"",_xlpm.dat))</f>
        <v>#REF!</v>
      </c>
      <c r="N178" s="1" t="str">
        <f>_xlfn.LET(_xlpm.stav,IFERROR(VLOOKUP($C178,#REF!,12,0),""),IF(_xlpm.stav=0,"",_xlpm.stav))</f>
        <v/>
      </c>
      <c r="O178" s="16" t="str">
        <f t="shared" si="2"/>
        <v>NE</v>
      </c>
    </row>
    <row r="179" spans="2:15" x14ac:dyDescent="0.2">
      <c r="B179" s="1" t="e">
        <f>#REF!</f>
        <v>#REF!</v>
      </c>
      <c r="C179" s="1" t="e">
        <f>IF(#REF!=0,"",#REF!)</f>
        <v>#REF!</v>
      </c>
      <c r="D179" s="1" t="e">
        <f>IF(#REF!=0,"",#REF!)</f>
        <v>#REF!</v>
      </c>
      <c r="E179" s="1" t="str">
        <f>_xlfn.LET(_xlpm.stav,IFERROR(VLOOKUP($C179,#REF!,12,0),""),IF(_xlpm.stav=0,"",_xlpm.stav))</f>
        <v/>
      </c>
      <c r="F179" s="15" t="str">
        <f>_xlfn.LET(_xlpm.dat,IFERROR(VLOOKUP(PomocnáVrácené!C179,#REF!,21,0),""),IF(_xlpm.dat=0,"",_xlpm.dat))</f>
        <v/>
      </c>
      <c r="G179" s="15" t="e">
        <f>_xlfn.LET(_xlpm.dat,VLOOKUP(B179,#REF!,3,0),IF(_xlpm.dat=0,"",_xlpm.dat))</f>
        <v>#REF!</v>
      </c>
      <c r="H179" s="15" t="str">
        <f>_xlfn.LET(_xlpm.stav,IFERROR(VLOOKUP($C179,#REF!,12,0),""),IF(_xlpm.stav=0,"",_xlpm.stav))</f>
        <v/>
      </c>
      <c r="I179" s="15" t="str">
        <f>_xlfn.LET(_xlpm.dat,IFERROR(VLOOKUP(PomocnáVrácené!C179,#REF!,21,0),""),IF(_xlpm.dat=0,"",_xlpm.dat))</f>
        <v/>
      </c>
      <c r="J179" s="15" t="e">
        <f>_xlfn.LET(_xlpm.dat,VLOOKUP(B179,#REF!,3,0),IF(_xlpm.dat=0,"",_xlpm.dat))</f>
        <v>#REF!</v>
      </c>
      <c r="K179" s="1" t="str">
        <f>_xlfn.LET(_xlpm.stav,IFERROR(VLOOKUP($C179,#REF!,12,0),""),IF(_xlpm.stav=0,"",_xlpm.stav))</f>
        <v/>
      </c>
      <c r="L179" s="15" t="str">
        <f>_xlfn.LET(_xlpm.dat,IFERROR(VLOOKUP(PomocnáVrácené!C179,#REF!,21,0),""),IF(_xlpm.dat=0,"",_xlpm.dat))</f>
        <v/>
      </c>
      <c r="M179" s="15" t="e">
        <f>_xlfn.LET(_xlpm.dat,VLOOKUP(B179,#REF!,3,0),IF(_xlpm.dat=0,"",_xlpm.dat))</f>
        <v>#REF!</v>
      </c>
      <c r="N179" s="1" t="str">
        <f>_xlfn.LET(_xlpm.stav,IFERROR(VLOOKUP($C179,#REF!,12,0),""),IF(_xlpm.stav=0,"",_xlpm.stav))</f>
        <v/>
      </c>
      <c r="O179" s="16" t="str">
        <f t="shared" si="2"/>
        <v>NE</v>
      </c>
    </row>
    <row r="180" spans="2:15" x14ac:dyDescent="0.2">
      <c r="B180" s="1" t="e">
        <f>#REF!</f>
        <v>#REF!</v>
      </c>
      <c r="C180" s="1" t="e">
        <f>IF(#REF!=0,"",#REF!)</f>
        <v>#REF!</v>
      </c>
      <c r="D180" s="1" t="e">
        <f>IF(#REF!=0,"",#REF!)</f>
        <v>#REF!</v>
      </c>
      <c r="E180" s="1" t="str">
        <f>_xlfn.LET(_xlpm.stav,IFERROR(VLOOKUP($C180,#REF!,12,0),""),IF(_xlpm.stav=0,"",_xlpm.stav))</f>
        <v/>
      </c>
      <c r="F180" s="15" t="str">
        <f>_xlfn.LET(_xlpm.dat,IFERROR(VLOOKUP(PomocnáVrácené!C180,#REF!,21,0),""),IF(_xlpm.dat=0,"",_xlpm.dat))</f>
        <v/>
      </c>
      <c r="G180" s="15" t="e">
        <f>_xlfn.LET(_xlpm.dat,VLOOKUP(B180,#REF!,3,0),IF(_xlpm.dat=0,"",_xlpm.dat))</f>
        <v>#REF!</v>
      </c>
      <c r="H180" s="15" t="str">
        <f>_xlfn.LET(_xlpm.stav,IFERROR(VLOOKUP($C180,#REF!,12,0),""),IF(_xlpm.stav=0,"",_xlpm.stav))</f>
        <v/>
      </c>
      <c r="I180" s="15" t="str">
        <f>_xlfn.LET(_xlpm.dat,IFERROR(VLOOKUP(PomocnáVrácené!C180,#REF!,21,0),""),IF(_xlpm.dat=0,"",_xlpm.dat))</f>
        <v/>
      </c>
      <c r="J180" s="15" t="e">
        <f>_xlfn.LET(_xlpm.dat,VLOOKUP(B180,#REF!,3,0),IF(_xlpm.dat=0,"",_xlpm.dat))</f>
        <v>#REF!</v>
      </c>
      <c r="K180" s="1" t="str">
        <f>_xlfn.LET(_xlpm.stav,IFERROR(VLOOKUP($C180,#REF!,12,0),""),IF(_xlpm.stav=0,"",_xlpm.stav))</f>
        <v/>
      </c>
      <c r="L180" s="15" t="str">
        <f>_xlfn.LET(_xlpm.dat,IFERROR(VLOOKUP(PomocnáVrácené!C180,#REF!,21,0),""),IF(_xlpm.dat=0,"",_xlpm.dat))</f>
        <v/>
      </c>
      <c r="M180" s="15" t="e">
        <f>_xlfn.LET(_xlpm.dat,VLOOKUP(B180,#REF!,3,0),IF(_xlpm.dat=0,"",_xlpm.dat))</f>
        <v>#REF!</v>
      </c>
      <c r="N180" s="1" t="str">
        <f>_xlfn.LET(_xlpm.stav,IFERROR(VLOOKUP($C180,#REF!,12,0),""),IF(_xlpm.stav=0,"",_xlpm.stav))</f>
        <v/>
      </c>
      <c r="O180" s="16" t="str">
        <f t="shared" si="2"/>
        <v>NE</v>
      </c>
    </row>
    <row r="181" spans="2:15" x14ac:dyDescent="0.2">
      <c r="B181" s="1" t="e">
        <f>#REF!</f>
        <v>#REF!</v>
      </c>
      <c r="C181" s="1" t="e">
        <f>IF(#REF!=0,"",#REF!)</f>
        <v>#REF!</v>
      </c>
      <c r="D181" s="1" t="e">
        <f>IF(#REF!=0,"",#REF!)</f>
        <v>#REF!</v>
      </c>
      <c r="E181" s="1" t="str">
        <f>_xlfn.LET(_xlpm.stav,IFERROR(VLOOKUP($C181,#REF!,12,0),""),IF(_xlpm.stav=0,"",_xlpm.stav))</f>
        <v/>
      </c>
      <c r="F181" s="15" t="str">
        <f>_xlfn.LET(_xlpm.dat,IFERROR(VLOOKUP(PomocnáVrácené!C181,#REF!,21,0),""),IF(_xlpm.dat=0,"",_xlpm.dat))</f>
        <v/>
      </c>
      <c r="G181" s="15" t="e">
        <f>_xlfn.LET(_xlpm.dat,VLOOKUP(B181,#REF!,3,0),IF(_xlpm.dat=0,"",_xlpm.dat))</f>
        <v>#REF!</v>
      </c>
      <c r="H181" s="15" t="str">
        <f>_xlfn.LET(_xlpm.stav,IFERROR(VLOOKUP($C181,#REF!,12,0),""),IF(_xlpm.stav=0,"",_xlpm.stav))</f>
        <v/>
      </c>
      <c r="I181" s="15" t="str">
        <f>_xlfn.LET(_xlpm.dat,IFERROR(VLOOKUP(PomocnáVrácené!C181,#REF!,21,0),""),IF(_xlpm.dat=0,"",_xlpm.dat))</f>
        <v/>
      </c>
      <c r="J181" s="15" t="e">
        <f>_xlfn.LET(_xlpm.dat,VLOOKUP(B181,#REF!,3,0),IF(_xlpm.dat=0,"",_xlpm.dat))</f>
        <v>#REF!</v>
      </c>
      <c r="K181" s="1" t="str">
        <f>_xlfn.LET(_xlpm.stav,IFERROR(VLOOKUP($C181,#REF!,12,0),""),IF(_xlpm.stav=0,"",_xlpm.stav))</f>
        <v/>
      </c>
      <c r="L181" s="15" t="str">
        <f>_xlfn.LET(_xlpm.dat,IFERROR(VLOOKUP(PomocnáVrácené!C181,#REF!,21,0),""),IF(_xlpm.dat=0,"",_xlpm.dat))</f>
        <v/>
      </c>
      <c r="M181" s="15" t="e">
        <f>_xlfn.LET(_xlpm.dat,VLOOKUP(B181,#REF!,3,0),IF(_xlpm.dat=0,"",_xlpm.dat))</f>
        <v>#REF!</v>
      </c>
      <c r="N181" s="1" t="str">
        <f>_xlfn.LET(_xlpm.stav,IFERROR(VLOOKUP($C181,#REF!,12,0),""),IF(_xlpm.stav=0,"",_xlpm.stav))</f>
        <v/>
      </c>
      <c r="O181" s="16" t="str">
        <f t="shared" si="2"/>
        <v>NE</v>
      </c>
    </row>
    <row r="182" spans="2:15" x14ac:dyDescent="0.2">
      <c r="B182" s="1" t="e">
        <f>#REF!</f>
        <v>#REF!</v>
      </c>
      <c r="C182" s="1" t="e">
        <f>IF(#REF!=0,"",#REF!)</f>
        <v>#REF!</v>
      </c>
      <c r="D182" s="1" t="e">
        <f>IF(#REF!=0,"",#REF!)</f>
        <v>#REF!</v>
      </c>
      <c r="E182" s="1" t="str">
        <f>_xlfn.LET(_xlpm.stav,IFERROR(VLOOKUP($C182,#REF!,12,0),""),IF(_xlpm.stav=0,"",_xlpm.stav))</f>
        <v/>
      </c>
      <c r="F182" s="15" t="str">
        <f>_xlfn.LET(_xlpm.dat,IFERROR(VLOOKUP(PomocnáVrácené!C182,#REF!,21,0),""),IF(_xlpm.dat=0,"",_xlpm.dat))</f>
        <v/>
      </c>
      <c r="G182" s="15" t="e">
        <f>_xlfn.LET(_xlpm.dat,VLOOKUP(B182,#REF!,3,0),IF(_xlpm.dat=0,"",_xlpm.dat))</f>
        <v>#REF!</v>
      </c>
      <c r="H182" s="15" t="str">
        <f>_xlfn.LET(_xlpm.stav,IFERROR(VLOOKUP($C182,#REF!,12,0),""),IF(_xlpm.stav=0,"",_xlpm.stav))</f>
        <v/>
      </c>
      <c r="I182" s="15" t="str">
        <f>_xlfn.LET(_xlpm.dat,IFERROR(VLOOKUP(PomocnáVrácené!C182,#REF!,21,0),""),IF(_xlpm.dat=0,"",_xlpm.dat))</f>
        <v/>
      </c>
      <c r="J182" s="15" t="e">
        <f>_xlfn.LET(_xlpm.dat,VLOOKUP(B182,#REF!,3,0),IF(_xlpm.dat=0,"",_xlpm.dat))</f>
        <v>#REF!</v>
      </c>
      <c r="K182" s="1" t="str">
        <f>_xlfn.LET(_xlpm.stav,IFERROR(VLOOKUP($C182,#REF!,12,0),""),IF(_xlpm.stav=0,"",_xlpm.stav))</f>
        <v/>
      </c>
      <c r="L182" s="15" t="str">
        <f>_xlfn.LET(_xlpm.dat,IFERROR(VLOOKUP(PomocnáVrácené!C182,#REF!,21,0),""),IF(_xlpm.dat=0,"",_xlpm.dat))</f>
        <v/>
      </c>
      <c r="M182" s="15" t="e">
        <f>_xlfn.LET(_xlpm.dat,VLOOKUP(B182,#REF!,3,0),IF(_xlpm.dat=0,"",_xlpm.dat))</f>
        <v>#REF!</v>
      </c>
      <c r="N182" s="1" t="str">
        <f>_xlfn.LET(_xlpm.stav,IFERROR(VLOOKUP($C182,#REF!,12,0),""),IF(_xlpm.stav=0,"",_xlpm.stav))</f>
        <v/>
      </c>
      <c r="O182" s="16" t="str">
        <f t="shared" si="2"/>
        <v>NE</v>
      </c>
    </row>
    <row r="183" spans="2:15" x14ac:dyDescent="0.2">
      <c r="B183" s="1" t="e">
        <f>#REF!</f>
        <v>#REF!</v>
      </c>
      <c r="C183" s="1" t="e">
        <f>IF(#REF!=0,"",#REF!)</f>
        <v>#REF!</v>
      </c>
      <c r="D183" s="1" t="e">
        <f>IF(#REF!=0,"",#REF!)</f>
        <v>#REF!</v>
      </c>
      <c r="E183" s="1" t="str">
        <f>_xlfn.LET(_xlpm.stav,IFERROR(VLOOKUP($C183,#REF!,12,0),""),IF(_xlpm.stav=0,"",_xlpm.stav))</f>
        <v/>
      </c>
      <c r="F183" s="15" t="str">
        <f>_xlfn.LET(_xlpm.dat,IFERROR(VLOOKUP(PomocnáVrácené!C183,#REF!,21,0),""),IF(_xlpm.dat=0,"",_xlpm.dat))</f>
        <v/>
      </c>
      <c r="G183" s="15" t="e">
        <f>_xlfn.LET(_xlpm.dat,VLOOKUP(B183,#REF!,3,0),IF(_xlpm.dat=0,"",_xlpm.dat))</f>
        <v>#REF!</v>
      </c>
      <c r="H183" s="15" t="str">
        <f>_xlfn.LET(_xlpm.stav,IFERROR(VLOOKUP($C183,#REF!,12,0),""),IF(_xlpm.stav=0,"",_xlpm.stav))</f>
        <v/>
      </c>
      <c r="I183" s="15" t="str">
        <f>_xlfn.LET(_xlpm.dat,IFERROR(VLOOKUP(PomocnáVrácené!C183,#REF!,21,0),""),IF(_xlpm.dat=0,"",_xlpm.dat))</f>
        <v/>
      </c>
      <c r="J183" s="15" t="e">
        <f>_xlfn.LET(_xlpm.dat,VLOOKUP(B183,#REF!,3,0),IF(_xlpm.dat=0,"",_xlpm.dat))</f>
        <v>#REF!</v>
      </c>
      <c r="K183" s="1" t="str">
        <f>_xlfn.LET(_xlpm.stav,IFERROR(VLOOKUP($C183,#REF!,12,0),""),IF(_xlpm.stav=0,"",_xlpm.stav))</f>
        <v/>
      </c>
      <c r="L183" s="15" t="str">
        <f>_xlfn.LET(_xlpm.dat,IFERROR(VLOOKUP(PomocnáVrácené!C183,#REF!,21,0),""),IF(_xlpm.dat=0,"",_xlpm.dat))</f>
        <v/>
      </c>
      <c r="M183" s="15" t="e">
        <f>_xlfn.LET(_xlpm.dat,VLOOKUP(B183,#REF!,3,0),IF(_xlpm.dat=0,"",_xlpm.dat))</f>
        <v>#REF!</v>
      </c>
      <c r="N183" s="1" t="str">
        <f>_xlfn.LET(_xlpm.stav,IFERROR(VLOOKUP($C183,#REF!,12,0),""),IF(_xlpm.stav=0,"",_xlpm.stav))</f>
        <v/>
      </c>
      <c r="O183" s="16" t="str">
        <f t="shared" si="2"/>
        <v>NE</v>
      </c>
    </row>
    <row r="184" spans="2:15" x14ac:dyDescent="0.2">
      <c r="B184" s="1" t="e">
        <f>#REF!</f>
        <v>#REF!</v>
      </c>
      <c r="C184" s="1" t="e">
        <f>IF(#REF!=0,"",#REF!)</f>
        <v>#REF!</v>
      </c>
      <c r="D184" s="1" t="e">
        <f>IF(#REF!=0,"",#REF!)</f>
        <v>#REF!</v>
      </c>
      <c r="E184" s="1" t="str">
        <f>_xlfn.LET(_xlpm.stav,IFERROR(VLOOKUP($C184,#REF!,12,0),""),IF(_xlpm.stav=0,"",_xlpm.stav))</f>
        <v/>
      </c>
      <c r="F184" s="15" t="str">
        <f>_xlfn.LET(_xlpm.dat,IFERROR(VLOOKUP(PomocnáVrácené!C184,#REF!,21,0),""),IF(_xlpm.dat=0,"",_xlpm.dat))</f>
        <v/>
      </c>
      <c r="G184" s="15" t="e">
        <f>_xlfn.LET(_xlpm.dat,VLOOKUP(B184,#REF!,3,0),IF(_xlpm.dat=0,"",_xlpm.dat))</f>
        <v>#REF!</v>
      </c>
      <c r="H184" s="15" t="str">
        <f>_xlfn.LET(_xlpm.stav,IFERROR(VLOOKUP($C184,#REF!,12,0),""),IF(_xlpm.stav=0,"",_xlpm.stav))</f>
        <v/>
      </c>
      <c r="I184" s="15" t="str">
        <f>_xlfn.LET(_xlpm.dat,IFERROR(VLOOKUP(PomocnáVrácené!C184,#REF!,21,0),""),IF(_xlpm.dat=0,"",_xlpm.dat))</f>
        <v/>
      </c>
      <c r="J184" s="15" t="e">
        <f>_xlfn.LET(_xlpm.dat,VLOOKUP(B184,#REF!,3,0),IF(_xlpm.dat=0,"",_xlpm.dat))</f>
        <v>#REF!</v>
      </c>
      <c r="K184" s="1" t="str">
        <f>_xlfn.LET(_xlpm.stav,IFERROR(VLOOKUP($C184,#REF!,12,0),""),IF(_xlpm.stav=0,"",_xlpm.stav))</f>
        <v/>
      </c>
      <c r="L184" s="15" t="str">
        <f>_xlfn.LET(_xlpm.dat,IFERROR(VLOOKUP(PomocnáVrácené!C184,#REF!,21,0),""),IF(_xlpm.dat=0,"",_xlpm.dat))</f>
        <v/>
      </c>
      <c r="M184" s="15" t="e">
        <f>_xlfn.LET(_xlpm.dat,VLOOKUP(B184,#REF!,3,0),IF(_xlpm.dat=0,"",_xlpm.dat))</f>
        <v>#REF!</v>
      </c>
      <c r="N184" s="1" t="str">
        <f>_xlfn.LET(_xlpm.stav,IFERROR(VLOOKUP($C184,#REF!,12,0),""),IF(_xlpm.stav=0,"",_xlpm.stav))</f>
        <v/>
      </c>
      <c r="O184" s="16" t="str">
        <f t="shared" si="2"/>
        <v>NE</v>
      </c>
    </row>
  </sheetData>
  <hyperlinks>
    <hyperlink ref="P1" r:id="rId1" xr:uid="{00000000-0004-0000-0900-000000000000}"/>
  </hyperlinks>
  <pageMargins left="0.7" right="0.7" top="0.78740157499999996" bottom="0.78740157499999996" header="0.3" footer="0.3"/>
  <pageSetup paperSize="9" orientation="portrait" r:id="rId2"/>
  <ignoredErrors>
    <ignoredError sqref="G7:G184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List1</vt:lpstr>
      <vt:lpstr>PomocnáVrácené</vt:lpstr>
    </vt:vector>
  </TitlesOfParts>
  <Company>Ministerstvo pro místní rozvoj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Pukišová Antonie</dc:creator>
  <cp:lastModifiedBy>Mňuk Tomáš</cp:lastModifiedBy>
  <cp:lastPrinted>2022-02-15T09:57:35Z</cp:lastPrinted>
  <dcterms:created xsi:type="dcterms:W3CDTF">2021-08-26T15:26:07Z</dcterms:created>
  <dcterms:modified xsi:type="dcterms:W3CDTF">2025-10-07T10:39:47Z</dcterms:modified>
</cp:coreProperties>
</file>