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135" yWindow="30" windowWidth="25875" windowHeight="1255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IROP'!$A$2:$I$83</definedName>
    <definedName name="_Ref363218695" localSheetId="0">'Stav alokace výzev IROP'!#REF!</definedName>
    <definedName name="_xlnm.Print_Titles" localSheetId="0">'Stav alokace výzev IROP'!$1:$2</definedName>
  </definedNames>
  <calcPr calcId="162913"/>
</workbook>
</file>

<file path=xl/calcChain.xml><?xml version="1.0" encoding="utf-8"?>
<calcChain xmlns="http://schemas.openxmlformats.org/spreadsheetml/2006/main">
  <c r="L82" i="1" l="1"/>
  <c r="O82" i="1"/>
  <c r="R82" i="1"/>
  <c r="S82" i="1"/>
  <c r="T82" i="1"/>
  <c r="U82" i="1"/>
  <c r="L83" i="1"/>
  <c r="O83" i="1"/>
  <c r="R83" i="1"/>
  <c r="S83" i="1"/>
  <c r="T83" i="1"/>
  <c r="U83" i="1" s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<sst xmlns="http://schemas.openxmlformats.org/spreadsheetml/2006/main" count="434" uniqueCount="124">
  <si>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</si>
  <si>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</si>
  <si>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</si>
  <si>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</si>
  <si>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</si>
  <si>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</si>
  <si>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</si>
  <si>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</si>
  <si>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</si>
  <si>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</si>
  <si>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</si>
  <si>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</si>
  <si>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</si>
  <si>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</si>
  <si>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</si>
  <si>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</si>
  <si>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</si>
  <si>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</si>
  <si>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</si>
  <si>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</si>
  <si>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</si>
  <si>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</si>
  <si>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</si>
  <si>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</si>
  <si>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</si>
  <si>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</si>
  <si>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</si>
  <si>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</si>
  <si>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</si>
  <si>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</si>
  <si>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</si>
  <si>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</si>
  <si>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</si>
  <si>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</si>
  <si>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</si>
  <si>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</si>
  <si>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</si>
  <si>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</si>
  <si>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</si>
  <si>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</si>
  <si>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</si>
  <si>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</si>
  <si>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</si>
  <si>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</si>
  <si>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</si>
  <si>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</si>
  <si>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</si>
  <si>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</si>
  <si>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</si>
  <si>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</si>
  <si>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</si>
  <si>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</si>
  <si>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</si>
  <si>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</si>
  <si>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</si>
  <si>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</si>
  <si>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</si>
  <si>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</si>
  <si>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</si>
  <si>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</si>
  <si>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</si>
  <si>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</si>
  <si>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</si>
  <si>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</si>
  <si>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</si>
  <si>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</si>
  <si>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</si>
  <si>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</si>
  <si>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</si>
  <si>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</si>
  <si>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</si>
  <si>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</si>
  <si>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</si>
  <si>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</si>
  <si>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</si>
  <si>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</si>
  <si>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</si>
  <si>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</si>
  <si>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</si>
  <si>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</si>
  <si>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</si>
  <si>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</si>
  <si>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</si>
  <si>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</si>
  <si>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</si>
  <si>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</si>
  <si>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</si>
  <si>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</si>
  <si>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</si>
  <si>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</si>
  <si>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</si>
  <si>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</si>
  <si>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</si>
  <si>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</si>
  <si>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</si>
  <si>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</si>
  <si>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</si>
  <si>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</si>
  <si>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</si>
  <si>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</si>
  <si>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</si>
  <si>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</si>
  <si>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</si>
  <si>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</si>
  <si>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</si>
  <si>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</si>
  <si>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</si>
  <si>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</si>
  <si>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</si>
  <si>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</si>
  <si>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</si>
  <si>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</si>
  <si>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</si>
  <si>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</si>
  <si>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</si>
  <si>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</si>
  <si>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</si>
  <si>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</si>
  <si>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</si>
  <si>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</si>
  <si>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</si>
  <si>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</si>
  <si>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</si>
  <si>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Stav alokace výzev IROP k 19.4.2018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</si>
</sst>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right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J9" sqref="J9"/>
    </sheetView>
  </sheetViews>
  <sheetFormatPr defaultRowHeight="15" outlineLevelCol="1" x14ac:dyDescent="0.25"/>
  <cols>
    <col min="1" max="1" width="6" style="21" bestFit="1" customWidth="1"/>
    <col min="2" max="2" width="29" style="1" customWidth="1"/>
    <col min="3" max="3" width="11.140625" style="21" customWidth="1" outlineLevel="1"/>
    <col min="4" max="4" width="6.7109375" style="2" bestFit="1" customWidth="1"/>
    <col min="5" max="5" width="9.140625" style="21" customWidth="1"/>
    <col min="6" max="6" width="26.7109375" style="21" customWidth="1"/>
    <col min="7" max="7" width="18.7109375" style="1" bestFit="1" customWidth="1"/>
    <col min="8" max="8" width="10.85546875" style="21" bestFit="1" customWidth="1"/>
    <col min="9" max="9" width="12.7109375" style="21" customWidth="1"/>
    <col min="10" max="10" width="11.7109375" style="19" customWidth="1"/>
    <col min="11" max="11" width="22.5703125" style="44" bestFit="1" customWidth="1"/>
    <col min="12" max="13" width="11.7109375" style="22" customWidth="1"/>
    <col min="14" max="14" width="20.28515625" style="43" bestFit="1" customWidth="1"/>
    <col min="15" max="15" width="11.7109375" style="22" customWidth="1"/>
    <col min="16" max="16" width="11.7109375" style="24" customWidth="1"/>
    <col min="17" max="17" width="20.5703125" style="28" bestFit="1" customWidth="1"/>
    <col min="18" max="18" width="11.7109375" style="25" customWidth="1"/>
    <col min="19" max="19" width="11.7109375" style="19" customWidth="1"/>
    <col min="20" max="20" width="20.5703125" style="28" bestFit="1" customWidth="1"/>
    <col min="21" max="21" width="13.140625" style="28" customWidth="1"/>
    <col min="22" max="23" width="18.42578125" style="10" bestFit="1" customWidth="1"/>
    <col min="24" max="16384" width="9.140625" style="10"/>
  </cols>
  <sheetData>
    <row r="1" spans="1:21" s="6" customFormat="1" ht="24" customHeight="1" thickBot="1" x14ac:dyDescent="0.3">
      <c r="A1" s="113" t="s">
        <v>123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</row>
    <row r="2" spans="1:21" s="7" customFormat="1" ht="27.75" customHeight="1" x14ac:dyDescent="0.25">
      <c r="A2" s="116" t="s">
        <v>110</v>
      </c>
      <c r="B2" s="118" t="s">
        <v>0</v>
      </c>
      <c r="C2" s="125" t="s">
        <v>115</v>
      </c>
      <c r="D2" s="118" t="s">
        <v>25</v>
      </c>
      <c r="E2" s="118" t="s">
        <v>34</v>
      </c>
      <c r="F2" s="110" t="s">
        <v>65</v>
      </c>
      <c r="G2" s="121" t="s">
        <v>77</v>
      </c>
      <c r="H2" s="121" t="s">
        <v>28</v>
      </c>
      <c r="I2" s="121" t="s">
        <v>24</v>
      </c>
      <c r="J2" s="123" t="s">
        <v>31</v>
      </c>
      <c r="K2" s="123"/>
      <c r="L2" s="123"/>
      <c r="M2" s="124" t="s">
        <v>72</v>
      </c>
      <c r="N2" s="124"/>
      <c r="O2" s="124"/>
      <c r="P2" s="109" t="s">
        <v>73</v>
      </c>
      <c r="Q2" s="109"/>
      <c r="R2" s="109"/>
      <c r="S2" s="110" t="s">
        <v>70</v>
      </c>
      <c r="T2" s="110"/>
      <c r="U2" s="111"/>
    </row>
    <row r="3" spans="1:21" s="7" customFormat="1" ht="39" thickBot="1" x14ac:dyDescent="0.3">
      <c r="A3" s="117"/>
      <c r="B3" s="119"/>
      <c r="C3" s="126"/>
      <c r="D3" s="119"/>
      <c r="E3" s="119"/>
      <c r="F3" s="120"/>
      <c r="G3" s="122"/>
      <c r="H3" s="122"/>
      <c r="I3" s="122"/>
      <c r="J3" s="51" t="s">
        <v>71</v>
      </c>
      <c r="K3" s="51" t="s">
        <v>74</v>
      </c>
      <c r="L3" s="51" t="s">
        <v>75</v>
      </c>
      <c r="M3" s="52" t="s">
        <v>71</v>
      </c>
      <c r="N3" s="52" t="s">
        <v>74</v>
      </c>
      <c r="O3" s="52" t="s">
        <v>68</v>
      </c>
      <c r="P3" s="50" t="s">
        <v>71</v>
      </c>
      <c r="Q3" s="50" t="s">
        <v>74</v>
      </c>
      <c r="R3" s="53" t="s">
        <v>69</v>
      </c>
      <c r="S3" s="42" t="s">
        <v>71</v>
      </c>
      <c r="T3" s="42" t="s">
        <v>74</v>
      </c>
      <c r="U3" s="54" t="s">
        <v>76</v>
      </c>
    </row>
    <row r="4" spans="1:21" s="6" customFormat="1" ht="25.5" x14ac:dyDescent="0.25">
      <c r="A4" s="55">
        <v>1</v>
      </c>
      <c r="B4" s="56" t="s">
        <v>15</v>
      </c>
      <c r="C4" s="55" t="s">
        <v>116</v>
      </c>
      <c r="D4" s="57" t="s">
        <v>86</v>
      </c>
      <c r="E4" s="58" t="s">
        <v>1</v>
      </c>
      <c r="F4" s="59" t="s">
        <v>102</v>
      </c>
      <c r="G4" s="60">
        <v>10395692450</v>
      </c>
      <c r="H4" s="61">
        <v>42268</v>
      </c>
      <c r="I4" s="61">
        <v>42825</v>
      </c>
      <c r="J4" s="62">
        <v>154</v>
      </c>
      <c r="K4" s="63">
        <v>9123275485.7600021</v>
      </c>
      <c r="L4" s="64">
        <f t="shared" ref="L4:L35" si="0">K4/G4</f>
        <v>0.87760151905609729</v>
      </c>
      <c r="M4" s="62"/>
      <c r="N4" s="63"/>
      <c r="O4" s="64">
        <f t="shared" ref="O4:O35" si="1">N4/G4</f>
        <v>0</v>
      </c>
      <c r="P4" s="65">
        <v>112</v>
      </c>
      <c r="Q4" s="66">
        <v>6045508544.5900021</v>
      </c>
      <c r="R4" s="67">
        <f t="shared" ref="R4:R35" si="2">Q4/G4</f>
        <v>0.58153976501969351</v>
      </c>
      <c r="S4" s="68">
        <f>J4-M4-P4</f>
        <v>42</v>
      </c>
      <c r="T4" s="66">
        <f>K4-N4-Q4</f>
        <v>3077766941.1700001</v>
      </c>
      <c r="U4" s="69">
        <f t="shared" ref="U4:U35" si="3">IF(K4=0,"",T4/K4)</f>
        <v>0.33735328347520693</v>
      </c>
    </row>
    <row r="5" spans="1:21" s="8" customFormat="1" ht="12.75" x14ac:dyDescent="0.25">
      <c r="A5" s="70">
        <v>2</v>
      </c>
      <c r="B5" s="71" t="s">
        <v>6</v>
      </c>
      <c r="C5" s="70" t="s">
        <v>116</v>
      </c>
      <c r="D5" s="72" t="s">
        <v>87</v>
      </c>
      <c r="E5" s="70" t="s">
        <v>1</v>
      </c>
      <c r="F5" s="59" t="s">
        <v>102</v>
      </c>
      <c r="G5" s="73">
        <v>535500000</v>
      </c>
      <c r="H5" s="74">
        <v>42261</v>
      </c>
      <c r="I5" s="61">
        <v>42825</v>
      </c>
      <c r="J5" s="75">
        <v>35</v>
      </c>
      <c r="K5" s="76">
        <v>35673411.649999999</v>
      </c>
      <c r="L5" s="77">
        <f t="shared" si="0"/>
        <v>6.6617015219421094E-2</v>
      </c>
      <c r="M5" s="75"/>
      <c r="N5" s="76"/>
      <c r="O5" s="64">
        <f t="shared" si="1"/>
        <v>0</v>
      </c>
      <c r="P5" s="78">
        <v>33</v>
      </c>
      <c r="Q5" s="79">
        <v>34830041.649999999</v>
      </c>
      <c r="R5" s="67">
        <f t="shared" si="2"/>
        <v>6.5042094584500471E-2</v>
      </c>
      <c r="S5" s="68">
        <f t="shared" ref="S5:S43" si="4">J5-M5-P5</f>
        <v>2</v>
      </c>
      <c r="T5" s="66">
        <f t="shared" ref="T5:T43" si="5">K5-N5-Q5</f>
        <v>843370</v>
      </c>
      <c r="U5" s="69">
        <f t="shared" si="3"/>
        <v>2.3641416982331152E-2</v>
      </c>
    </row>
    <row r="6" spans="1:21" s="3" customFormat="1" ht="12.75" x14ac:dyDescent="0.25">
      <c r="A6" s="70">
        <v>3</v>
      </c>
      <c r="B6" s="71" t="s">
        <v>8</v>
      </c>
      <c r="C6" s="70" t="s">
        <v>116</v>
      </c>
      <c r="D6" s="72" t="s">
        <v>87</v>
      </c>
      <c r="E6" s="70" t="s">
        <v>1</v>
      </c>
      <c r="F6" s="59" t="s">
        <v>102</v>
      </c>
      <c r="G6" s="73">
        <v>199920000</v>
      </c>
      <c r="H6" s="74">
        <v>42278</v>
      </c>
      <c r="I6" s="61">
        <v>42825</v>
      </c>
      <c r="J6" s="75">
        <v>11</v>
      </c>
      <c r="K6" s="80">
        <v>8813115.1799999997</v>
      </c>
      <c r="L6" s="77">
        <f t="shared" si="0"/>
        <v>4.408320918367347E-2</v>
      </c>
      <c r="M6" s="75"/>
      <c r="N6" s="76"/>
      <c r="O6" s="64">
        <f t="shared" si="1"/>
        <v>0</v>
      </c>
      <c r="P6" s="78">
        <v>11</v>
      </c>
      <c r="Q6" s="79">
        <v>8813115.1799999997</v>
      </c>
      <c r="R6" s="67">
        <f t="shared" si="2"/>
        <v>4.408320918367347E-2</v>
      </c>
      <c r="S6" s="68">
        <f t="shared" si="4"/>
        <v>0</v>
      </c>
      <c r="T6" s="66">
        <f t="shared" si="5"/>
        <v>0</v>
      </c>
      <c r="U6" s="69">
        <f t="shared" si="3"/>
        <v>0</v>
      </c>
    </row>
    <row r="7" spans="1:21" s="3" customFormat="1" ht="25.5" x14ac:dyDescent="0.25">
      <c r="A7" s="12">
        <v>4</v>
      </c>
      <c r="B7" s="5" t="s">
        <v>12</v>
      </c>
      <c r="C7" s="12" t="s">
        <v>116</v>
      </c>
      <c r="D7" s="38" t="s">
        <v>88</v>
      </c>
      <c r="E7" s="12" t="s">
        <v>1</v>
      </c>
      <c r="F7" s="36" t="s">
        <v>101</v>
      </c>
      <c r="G7" s="14">
        <v>400000000</v>
      </c>
      <c r="H7" s="11">
        <v>42264</v>
      </c>
      <c r="I7" s="20">
        <v>43083</v>
      </c>
      <c r="J7" s="16">
        <v>11</v>
      </c>
      <c r="K7" s="26">
        <v>273303111.25</v>
      </c>
      <c r="L7" s="46">
        <f t="shared" si="0"/>
        <v>0.68325777812499999</v>
      </c>
      <c r="M7" s="16">
        <v>5</v>
      </c>
      <c r="N7" s="26">
        <v>92896628.25</v>
      </c>
      <c r="O7" s="45">
        <f t="shared" si="1"/>
        <v>0.232241570625</v>
      </c>
      <c r="P7" s="23">
        <v>5</v>
      </c>
      <c r="Q7" s="27">
        <v>169628352.30000001</v>
      </c>
      <c r="R7" s="47">
        <f t="shared" si="2"/>
        <v>0.42407088075000005</v>
      </c>
      <c r="S7" s="35">
        <f t="shared" si="4"/>
        <v>1</v>
      </c>
      <c r="T7" s="29">
        <f t="shared" si="5"/>
        <v>10778130.699999988</v>
      </c>
      <c r="U7" s="49">
        <f t="shared" si="3"/>
        <v>3.9436545931381115E-2</v>
      </c>
    </row>
    <row r="8" spans="1:21" s="3" customFormat="1" ht="38.25" x14ac:dyDescent="0.25">
      <c r="A8" s="12">
        <v>5</v>
      </c>
      <c r="B8" s="5" t="s">
        <v>14</v>
      </c>
      <c r="C8" s="12" t="s">
        <v>116</v>
      </c>
      <c r="D8" s="38" t="s">
        <v>89</v>
      </c>
      <c r="E8" s="12" t="s">
        <v>1</v>
      </c>
      <c r="F8" s="36" t="s">
        <v>101</v>
      </c>
      <c r="G8" s="14">
        <v>1478745000</v>
      </c>
      <c r="H8" s="11">
        <v>42310</v>
      </c>
      <c r="I8" s="20">
        <v>42901</v>
      </c>
      <c r="J8" s="16">
        <v>31</v>
      </c>
      <c r="K8" s="31">
        <v>1657762405.73</v>
      </c>
      <c r="L8" s="46">
        <f t="shared" si="0"/>
        <v>1.1210603624898141</v>
      </c>
      <c r="M8" s="16">
        <v>1</v>
      </c>
      <c r="N8" s="31">
        <v>51000000</v>
      </c>
      <c r="O8" s="45">
        <f t="shared" si="1"/>
        <v>3.4488704949129159E-2</v>
      </c>
      <c r="P8" s="23">
        <v>28</v>
      </c>
      <c r="Q8" s="27">
        <v>1470762405.73</v>
      </c>
      <c r="R8" s="47">
        <f t="shared" si="2"/>
        <v>0.99460177767634039</v>
      </c>
      <c r="S8" s="35">
        <f t="shared" si="4"/>
        <v>2</v>
      </c>
      <c r="T8" s="29">
        <f t="shared" si="5"/>
        <v>136000000</v>
      </c>
      <c r="U8" s="49">
        <f t="shared" si="3"/>
        <v>8.2038294227158595E-2</v>
      </c>
    </row>
    <row r="9" spans="1:21" s="3" customFormat="1" ht="38.25" x14ac:dyDescent="0.25">
      <c r="A9" s="12">
        <v>6</v>
      </c>
      <c r="B9" s="5" t="s">
        <v>27</v>
      </c>
      <c r="C9" s="12" t="s">
        <v>116</v>
      </c>
      <c r="D9" s="38" t="s">
        <v>90</v>
      </c>
      <c r="E9" s="12" t="s">
        <v>1</v>
      </c>
      <c r="F9" s="36" t="s">
        <v>101</v>
      </c>
      <c r="G9" s="14">
        <v>1900000000</v>
      </c>
      <c r="H9" s="11">
        <v>42277</v>
      </c>
      <c r="I9" s="20">
        <v>43281</v>
      </c>
      <c r="J9" s="16">
        <v>240</v>
      </c>
      <c r="K9" s="26">
        <v>1822401984.8900006</v>
      </c>
      <c r="L9" s="46">
        <f t="shared" si="0"/>
        <v>0.95915893941578978</v>
      </c>
      <c r="M9" s="16">
        <v>27</v>
      </c>
      <c r="N9" s="26">
        <v>262364785.63000003</v>
      </c>
      <c r="O9" s="45">
        <f t="shared" si="1"/>
        <v>0.13808672927894738</v>
      </c>
      <c r="P9" s="23">
        <v>168</v>
      </c>
      <c r="Q9" s="27">
        <v>1191578613.7100003</v>
      </c>
      <c r="R9" s="47">
        <f t="shared" si="2"/>
        <v>0.62714663879473698</v>
      </c>
      <c r="S9" s="35">
        <f t="shared" si="4"/>
        <v>45</v>
      </c>
      <c r="T9" s="29">
        <f t="shared" si="5"/>
        <v>368458585.55000019</v>
      </c>
      <c r="U9" s="49">
        <f t="shared" si="3"/>
        <v>0.20218293691786129</v>
      </c>
    </row>
    <row r="10" spans="1:21" s="3" customFormat="1" ht="25.5" x14ac:dyDescent="0.25">
      <c r="A10" s="70">
        <v>7</v>
      </c>
      <c r="B10" s="71" t="s">
        <v>13</v>
      </c>
      <c r="C10" s="70" t="s">
        <v>116</v>
      </c>
      <c r="D10" s="72" t="s">
        <v>91</v>
      </c>
      <c r="E10" s="70" t="s">
        <v>5</v>
      </c>
      <c r="F10" s="70" t="s">
        <v>102</v>
      </c>
      <c r="G10" s="73">
        <v>1700000000</v>
      </c>
      <c r="H10" s="74">
        <v>42307</v>
      </c>
      <c r="I10" s="61">
        <v>42460</v>
      </c>
      <c r="J10" s="75">
        <v>8</v>
      </c>
      <c r="K10" s="76">
        <v>207509402.21000001</v>
      </c>
      <c r="L10" s="77">
        <f t="shared" si="0"/>
        <v>0.12206435424117648</v>
      </c>
      <c r="M10" s="75"/>
      <c r="N10" s="76"/>
      <c r="O10" s="67">
        <f t="shared" si="1"/>
        <v>0</v>
      </c>
      <c r="P10" s="78">
        <v>7</v>
      </c>
      <c r="Q10" s="79">
        <v>141662505.50999999</v>
      </c>
      <c r="R10" s="67">
        <f t="shared" si="2"/>
        <v>8.3330885594117637E-2</v>
      </c>
      <c r="S10" s="78">
        <f t="shared" si="4"/>
        <v>1</v>
      </c>
      <c r="T10" s="79">
        <f t="shared" si="5"/>
        <v>65846896.700000018</v>
      </c>
      <c r="U10" s="69">
        <f t="shared" si="3"/>
        <v>0.31732006356686815</v>
      </c>
    </row>
    <row r="11" spans="1:21" s="3" customFormat="1" ht="12.75" x14ac:dyDescent="0.25">
      <c r="A11" s="12">
        <v>8</v>
      </c>
      <c r="B11" s="5" t="s">
        <v>9</v>
      </c>
      <c r="C11" s="12" t="s">
        <v>116</v>
      </c>
      <c r="D11" s="38" t="s">
        <v>92</v>
      </c>
      <c r="E11" s="12" t="s">
        <v>1</v>
      </c>
      <c r="F11" s="36" t="s">
        <v>101</v>
      </c>
      <c r="G11" s="14">
        <v>3819057743</v>
      </c>
      <c r="H11" s="11">
        <v>42277</v>
      </c>
      <c r="I11" s="20">
        <v>45016</v>
      </c>
      <c r="J11" s="16">
        <v>36</v>
      </c>
      <c r="K11" s="26">
        <v>1629659855.6099999</v>
      </c>
      <c r="L11" s="46">
        <f t="shared" si="0"/>
        <v>0.42671778362006291</v>
      </c>
      <c r="M11" s="16">
        <v>4</v>
      </c>
      <c r="N11" s="26">
        <v>16363803.24</v>
      </c>
      <c r="O11" s="47">
        <f t="shared" si="1"/>
        <v>4.2847750259847276E-3</v>
      </c>
      <c r="P11" s="23">
        <v>24</v>
      </c>
      <c r="Q11" s="27">
        <v>1455842613.1499994</v>
      </c>
      <c r="R11" s="47">
        <f t="shared" si="2"/>
        <v>0.38120466123310964</v>
      </c>
      <c r="S11" s="23">
        <f t="shared" si="4"/>
        <v>8</v>
      </c>
      <c r="T11" s="27">
        <f t="shared" si="5"/>
        <v>157453439.22000051</v>
      </c>
      <c r="U11" s="49">
        <f t="shared" si="3"/>
        <v>9.6617363849257926E-2</v>
      </c>
    </row>
    <row r="12" spans="1:21" s="3" customFormat="1" ht="12.75" x14ac:dyDescent="0.25">
      <c r="A12" s="70">
        <v>9</v>
      </c>
      <c r="B12" s="71" t="s">
        <v>7</v>
      </c>
      <c r="C12" s="70" t="s">
        <v>116</v>
      </c>
      <c r="D12" s="72" t="s">
        <v>87</v>
      </c>
      <c r="E12" s="70" t="s">
        <v>1</v>
      </c>
      <c r="F12" s="59" t="s">
        <v>102</v>
      </c>
      <c r="G12" s="73">
        <v>150000000</v>
      </c>
      <c r="H12" s="74">
        <v>42306</v>
      </c>
      <c r="I12" s="61">
        <v>42920</v>
      </c>
      <c r="J12" s="75">
        <v>167</v>
      </c>
      <c r="K12" s="76">
        <v>179396352.61999997</v>
      </c>
      <c r="L12" s="77">
        <f t="shared" si="0"/>
        <v>1.1959756841333331</v>
      </c>
      <c r="M12" s="75"/>
      <c r="N12" s="76"/>
      <c r="O12" s="67">
        <f t="shared" si="1"/>
        <v>0</v>
      </c>
      <c r="P12" s="78">
        <v>145</v>
      </c>
      <c r="Q12" s="79">
        <v>157942999.46999997</v>
      </c>
      <c r="R12" s="67">
        <f t="shared" si="2"/>
        <v>1.0529533297999998</v>
      </c>
      <c r="S12" s="78">
        <f t="shared" si="4"/>
        <v>22</v>
      </c>
      <c r="T12" s="79">
        <f t="shared" si="5"/>
        <v>21453353.150000006</v>
      </c>
      <c r="U12" s="69">
        <f t="shared" si="3"/>
        <v>0.11958633961440018</v>
      </c>
    </row>
    <row r="13" spans="1:21" s="3" customFormat="1" ht="12.75" x14ac:dyDescent="0.25">
      <c r="A13" s="12">
        <v>10</v>
      </c>
      <c r="B13" s="5" t="s">
        <v>17</v>
      </c>
      <c r="C13" s="12" t="s">
        <v>116</v>
      </c>
      <c r="D13" s="38" t="s">
        <v>88</v>
      </c>
      <c r="E13" s="12" t="s">
        <v>1</v>
      </c>
      <c r="F13" s="36" t="s">
        <v>101</v>
      </c>
      <c r="G13" s="14">
        <v>1200000000</v>
      </c>
      <c r="H13" s="11">
        <v>42298</v>
      </c>
      <c r="I13" s="20">
        <v>43061</v>
      </c>
      <c r="J13" s="16">
        <v>141</v>
      </c>
      <c r="K13" s="31">
        <v>3764047958.8799987</v>
      </c>
      <c r="L13" s="46">
        <f t="shared" si="0"/>
        <v>3.1367066323999988</v>
      </c>
      <c r="M13" s="16">
        <v>27</v>
      </c>
      <c r="N13" s="31">
        <v>974720476.32000005</v>
      </c>
      <c r="O13" s="47">
        <f t="shared" si="1"/>
        <v>0.81226706360000001</v>
      </c>
      <c r="P13" s="23">
        <v>31</v>
      </c>
      <c r="Q13" s="27">
        <v>607139038.4000001</v>
      </c>
      <c r="R13" s="47">
        <f t="shared" si="2"/>
        <v>0.50594919866666677</v>
      </c>
      <c r="S13" s="23">
        <f t="shared" si="4"/>
        <v>83</v>
      </c>
      <c r="T13" s="27">
        <f t="shared" si="5"/>
        <v>2182188444.1599984</v>
      </c>
      <c r="U13" s="49">
        <f t="shared" si="3"/>
        <v>0.57974512227238295</v>
      </c>
    </row>
    <row r="14" spans="1:21" s="3" customFormat="1" ht="12.75" x14ac:dyDescent="0.25">
      <c r="A14" s="70">
        <v>11</v>
      </c>
      <c r="B14" s="71" t="s">
        <v>11</v>
      </c>
      <c r="C14" s="70" t="s">
        <v>116</v>
      </c>
      <c r="D14" s="72" t="s">
        <v>93</v>
      </c>
      <c r="E14" s="70" t="s">
        <v>5</v>
      </c>
      <c r="F14" s="70" t="s">
        <v>102</v>
      </c>
      <c r="G14" s="73">
        <v>133000000</v>
      </c>
      <c r="H14" s="74">
        <v>42306</v>
      </c>
      <c r="I14" s="61">
        <v>42436</v>
      </c>
      <c r="J14" s="75">
        <v>136</v>
      </c>
      <c r="K14" s="76">
        <v>489265121.23999989</v>
      </c>
      <c r="L14" s="77">
        <f t="shared" si="0"/>
        <v>3.6786851221052626</v>
      </c>
      <c r="M14" s="75"/>
      <c r="N14" s="76"/>
      <c r="O14" s="67">
        <f t="shared" si="1"/>
        <v>0</v>
      </c>
      <c r="P14" s="78">
        <v>22</v>
      </c>
      <c r="Q14" s="79">
        <v>76811636.399999991</v>
      </c>
      <c r="R14" s="67">
        <f t="shared" si="2"/>
        <v>0.57753110075187963</v>
      </c>
      <c r="S14" s="78">
        <f t="shared" si="4"/>
        <v>114</v>
      </c>
      <c r="T14" s="79">
        <f t="shared" si="5"/>
        <v>412453484.83999991</v>
      </c>
      <c r="U14" s="69">
        <f t="shared" si="3"/>
        <v>0.84300610637167928</v>
      </c>
    </row>
    <row r="15" spans="1:21" s="3" customFormat="1" ht="12.75" x14ac:dyDescent="0.25">
      <c r="A15" s="70">
        <v>12</v>
      </c>
      <c r="B15" s="71" t="s">
        <v>3</v>
      </c>
      <c r="C15" s="70" t="s">
        <v>116</v>
      </c>
      <c r="D15" s="72" t="s">
        <v>93</v>
      </c>
      <c r="E15" s="70" t="s">
        <v>5</v>
      </c>
      <c r="F15" s="70" t="s">
        <v>102</v>
      </c>
      <c r="G15" s="73">
        <v>88000000</v>
      </c>
      <c r="H15" s="74">
        <v>42306</v>
      </c>
      <c r="I15" s="61">
        <v>42436</v>
      </c>
      <c r="J15" s="75">
        <v>44</v>
      </c>
      <c r="K15" s="76">
        <v>144828575.25</v>
      </c>
      <c r="L15" s="77">
        <f t="shared" si="0"/>
        <v>1.6457792642045455</v>
      </c>
      <c r="M15" s="75"/>
      <c r="N15" s="76"/>
      <c r="O15" s="67">
        <f t="shared" si="1"/>
        <v>0</v>
      </c>
      <c r="P15" s="78">
        <v>8</v>
      </c>
      <c r="Q15" s="79">
        <v>27508477.5</v>
      </c>
      <c r="R15" s="67">
        <f t="shared" si="2"/>
        <v>0.3125963352272727</v>
      </c>
      <c r="S15" s="78">
        <f t="shared" si="4"/>
        <v>36</v>
      </c>
      <c r="T15" s="79">
        <f t="shared" si="5"/>
        <v>117320097.75</v>
      </c>
      <c r="U15" s="69">
        <f t="shared" si="3"/>
        <v>0.81006180960825269</v>
      </c>
    </row>
    <row r="16" spans="1:21" s="3" customFormat="1" ht="12.75" x14ac:dyDescent="0.25">
      <c r="A16" s="70">
        <v>13</v>
      </c>
      <c r="B16" s="71" t="s">
        <v>18</v>
      </c>
      <c r="C16" s="70" t="s">
        <v>116</v>
      </c>
      <c r="D16" s="72" t="s">
        <v>94</v>
      </c>
      <c r="E16" s="70" t="s">
        <v>5</v>
      </c>
      <c r="F16" s="70" t="s">
        <v>102</v>
      </c>
      <c r="G16" s="73">
        <v>3248000000</v>
      </c>
      <c r="H16" s="74">
        <v>42338</v>
      </c>
      <c r="I16" s="61">
        <v>42460</v>
      </c>
      <c r="J16" s="75">
        <v>63</v>
      </c>
      <c r="K16" s="76">
        <v>3710776808.4699998</v>
      </c>
      <c r="L16" s="77">
        <f t="shared" si="0"/>
        <v>1.1424805444796797</v>
      </c>
      <c r="M16" s="75"/>
      <c r="N16" s="76"/>
      <c r="O16" s="67">
        <f t="shared" si="1"/>
        <v>0</v>
      </c>
      <c r="P16" s="78">
        <v>53</v>
      </c>
      <c r="Q16" s="79">
        <v>2830663921.5599999</v>
      </c>
      <c r="R16" s="67">
        <f t="shared" si="2"/>
        <v>0.87150982806650246</v>
      </c>
      <c r="S16" s="78">
        <f t="shared" si="4"/>
        <v>10</v>
      </c>
      <c r="T16" s="79">
        <f t="shared" si="5"/>
        <v>880112886.90999985</v>
      </c>
      <c r="U16" s="69">
        <f t="shared" si="3"/>
        <v>0.23717753245118547</v>
      </c>
    </row>
    <row r="17" spans="1:23" s="3" customFormat="1" ht="25.5" x14ac:dyDescent="0.25">
      <c r="A17" s="70">
        <v>14</v>
      </c>
      <c r="B17" s="71" t="s">
        <v>4</v>
      </c>
      <c r="C17" s="70" t="s">
        <v>116</v>
      </c>
      <c r="D17" s="72" t="s">
        <v>95</v>
      </c>
      <c r="E17" s="70" t="s">
        <v>5</v>
      </c>
      <c r="F17" s="70" t="s">
        <v>102</v>
      </c>
      <c r="G17" s="73">
        <v>975000000</v>
      </c>
      <c r="H17" s="74">
        <v>42352</v>
      </c>
      <c r="I17" s="61">
        <v>42482</v>
      </c>
      <c r="J17" s="81">
        <v>61</v>
      </c>
      <c r="K17" s="76">
        <v>852677257.69000006</v>
      </c>
      <c r="L17" s="77">
        <f t="shared" si="0"/>
        <v>0.87454077711794875</v>
      </c>
      <c r="M17" s="81"/>
      <c r="N17" s="76"/>
      <c r="O17" s="67">
        <f t="shared" si="1"/>
        <v>0</v>
      </c>
      <c r="P17" s="78">
        <v>38</v>
      </c>
      <c r="Q17" s="79">
        <v>660864353.28000009</v>
      </c>
      <c r="R17" s="67">
        <f t="shared" si="2"/>
        <v>0.6778095931076924</v>
      </c>
      <c r="S17" s="78">
        <f t="shared" si="4"/>
        <v>23</v>
      </c>
      <c r="T17" s="79">
        <f t="shared" si="5"/>
        <v>191812904.40999997</v>
      </c>
      <c r="U17" s="69">
        <f t="shared" si="3"/>
        <v>0.22495370045360774</v>
      </c>
    </row>
    <row r="18" spans="1:23" s="3" customFormat="1" ht="25.5" x14ac:dyDescent="0.25">
      <c r="A18" s="70">
        <v>15</v>
      </c>
      <c r="B18" s="71" t="s">
        <v>10</v>
      </c>
      <c r="C18" s="70" t="s">
        <v>116</v>
      </c>
      <c r="D18" s="72" t="s">
        <v>95</v>
      </c>
      <c r="E18" s="70" t="s">
        <v>5</v>
      </c>
      <c r="F18" s="70" t="s">
        <v>102</v>
      </c>
      <c r="G18" s="73">
        <v>1737894254</v>
      </c>
      <c r="H18" s="74">
        <v>42352</v>
      </c>
      <c r="I18" s="61">
        <v>42482</v>
      </c>
      <c r="J18" s="81">
        <v>182</v>
      </c>
      <c r="K18" s="76">
        <v>2277353140.4499998</v>
      </c>
      <c r="L18" s="77">
        <f t="shared" si="0"/>
        <v>1.3104095000074727</v>
      </c>
      <c r="M18" s="81"/>
      <c r="N18" s="76"/>
      <c r="O18" s="67">
        <f t="shared" si="1"/>
        <v>0</v>
      </c>
      <c r="P18" s="78">
        <v>114</v>
      </c>
      <c r="Q18" s="79">
        <v>1496220622.7300003</v>
      </c>
      <c r="R18" s="67">
        <f t="shared" si="2"/>
        <v>0.8609388167814267</v>
      </c>
      <c r="S18" s="78">
        <f t="shared" si="4"/>
        <v>68</v>
      </c>
      <c r="T18" s="79">
        <f t="shared" si="5"/>
        <v>781132517.71999955</v>
      </c>
      <c r="U18" s="69">
        <f t="shared" si="3"/>
        <v>0.34300017149103612</v>
      </c>
    </row>
    <row r="19" spans="1:23" s="3" customFormat="1" ht="25.5" x14ac:dyDescent="0.25">
      <c r="A19" s="70">
        <v>16</v>
      </c>
      <c r="B19" s="71" t="s">
        <v>16</v>
      </c>
      <c r="C19" s="70" t="s">
        <v>116</v>
      </c>
      <c r="D19" s="72" t="s">
        <v>96</v>
      </c>
      <c r="E19" s="70" t="s">
        <v>1</v>
      </c>
      <c r="F19" s="59" t="s">
        <v>102</v>
      </c>
      <c r="G19" s="73">
        <v>1350000000</v>
      </c>
      <c r="H19" s="74">
        <v>42356</v>
      </c>
      <c r="I19" s="61">
        <v>42704</v>
      </c>
      <c r="J19" s="75">
        <v>177</v>
      </c>
      <c r="K19" s="76">
        <v>315124337.62</v>
      </c>
      <c r="L19" s="77">
        <f t="shared" si="0"/>
        <v>0.23342543527407408</v>
      </c>
      <c r="M19" s="75"/>
      <c r="N19" s="76"/>
      <c r="O19" s="67">
        <f t="shared" si="1"/>
        <v>0</v>
      </c>
      <c r="P19" s="78">
        <v>55</v>
      </c>
      <c r="Q19" s="79">
        <v>111497646.97000001</v>
      </c>
      <c r="R19" s="67">
        <f t="shared" si="2"/>
        <v>8.2590849607407424E-2</v>
      </c>
      <c r="S19" s="78">
        <f t="shared" si="4"/>
        <v>122</v>
      </c>
      <c r="T19" s="79">
        <f t="shared" si="5"/>
        <v>203626690.64999998</v>
      </c>
      <c r="U19" s="69">
        <f t="shared" si="3"/>
        <v>0.64617887716291833</v>
      </c>
    </row>
    <row r="20" spans="1:23" s="3" customFormat="1" ht="25.5" x14ac:dyDescent="0.25">
      <c r="A20" s="70">
        <v>17</v>
      </c>
      <c r="B20" s="71" t="s">
        <v>26</v>
      </c>
      <c r="C20" s="70" t="s">
        <v>116</v>
      </c>
      <c r="D20" s="72" t="s">
        <v>88</v>
      </c>
      <c r="E20" s="70" t="s">
        <v>1</v>
      </c>
      <c r="F20" s="70" t="s">
        <v>102</v>
      </c>
      <c r="G20" s="73">
        <v>600000000</v>
      </c>
      <c r="H20" s="74">
        <v>42360</v>
      </c>
      <c r="I20" s="61">
        <v>43084</v>
      </c>
      <c r="J20" s="81">
        <v>3</v>
      </c>
      <c r="K20" s="76">
        <v>444088683.13999999</v>
      </c>
      <c r="L20" s="77">
        <f t="shared" si="0"/>
        <v>0.74014780523333334</v>
      </c>
      <c r="M20" s="81"/>
      <c r="N20" s="76"/>
      <c r="O20" s="67">
        <f t="shared" si="1"/>
        <v>0</v>
      </c>
      <c r="P20" s="78">
        <v>3</v>
      </c>
      <c r="Q20" s="79">
        <v>444088683.13999999</v>
      </c>
      <c r="R20" s="67">
        <f t="shared" si="2"/>
        <v>0.74014780523333334</v>
      </c>
      <c r="S20" s="78">
        <f t="shared" si="4"/>
        <v>0</v>
      </c>
      <c r="T20" s="79">
        <f t="shared" si="5"/>
        <v>0</v>
      </c>
      <c r="U20" s="69">
        <f t="shared" si="3"/>
        <v>0</v>
      </c>
    </row>
    <row r="21" spans="1:23" s="3" customFormat="1" ht="25.5" x14ac:dyDescent="0.25">
      <c r="A21" s="70">
        <v>18</v>
      </c>
      <c r="B21" s="71" t="s">
        <v>19</v>
      </c>
      <c r="C21" s="70" t="s">
        <v>116</v>
      </c>
      <c r="D21" s="72" t="s">
        <v>97</v>
      </c>
      <c r="E21" s="70" t="s">
        <v>5</v>
      </c>
      <c r="F21" s="70" t="s">
        <v>102</v>
      </c>
      <c r="G21" s="73">
        <v>1072020000</v>
      </c>
      <c r="H21" s="74">
        <v>42359</v>
      </c>
      <c r="I21" s="61">
        <v>42489</v>
      </c>
      <c r="J21" s="81">
        <v>226</v>
      </c>
      <c r="K21" s="76">
        <v>1728852663.6100001</v>
      </c>
      <c r="L21" s="77">
        <f t="shared" si="0"/>
        <v>1.6127056058748905</v>
      </c>
      <c r="M21" s="81"/>
      <c r="N21" s="76"/>
      <c r="O21" s="67">
        <f t="shared" si="1"/>
        <v>0</v>
      </c>
      <c r="P21" s="78">
        <v>129</v>
      </c>
      <c r="Q21" s="79">
        <v>1038363210.8700004</v>
      </c>
      <c r="R21" s="67">
        <f t="shared" si="2"/>
        <v>0.96860432722337308</v>
      </c>
      <c r="S21" s="78">
        <f t="shared" si="4"/>
        <v>97</v>
      </c>
      <c r="T21" s="79">
        <f t="shared" si="5"/>
        <v>690489452.73999977</v>
      </c>
      <c r="U21" s="69">
        <f t="shared" si="3"/>
        <v>0.39939172797882938</v>
      </c>
    </row>
    <row r="22" spans="1:23" s="3" customFormat="1" ht="12.75" x14ac:dyDescent="0.25">
      <c r="A22" s="70">
        <v>19</v>
      </c>
      <c r="B22" s="71" t="s">
        <v>2</v>
      </c>
      <c r="C22" s="70" t="s">
        <v>116</v>
      </c>
      <c r="D22" s="72" t="s">
        <v>98</v>
      </c>
      <c r="E22" s="70" t="s">
        <v>1</v>
      </c>
      <c r="F22" s="59" t="s">
        <v>102</v>
      </c>
      <c r="G22" s="73">
        <v>1521815011</v>
      </c>
      <c r="H22" s="74">
        <v>42369</v>
      </c>
      <c r="I22" s="61">
        <v>42534</v>
      </c>
      <c r="J22" s="75">
        <v>355</v>
      </c>
      <c r="K22" s="76">
        <v>4180980405.6600008</v>
      </c>
      <c r="L22" s="77">
        <f t="shared" si="0"/>
        <v>2.7473644138341338</v>
      </c>
      <c r="M22" s="75"/>
      <c r="N22" s="76"/>
      <c r="O22" s="67">
        <f t="shared" si="1"/>
        <v>0</v>
      </c>
      <c r="P22" s="78">
        <v>173</v>
      </c>
      <c r="Q22" s="82">
        <v>1600349168.0100002</v>
      </c>
      <c r="R22" s="67">
        <f t="shared" si="2"/>
        <v>1.0516055870406973</v>
      </c>
      <c r="S22" s="78">
        <f t="shared" si="4"/>
        <v>182</v>
      </c>
      <c r="T22" s="82">
        <f t="shared" si="5"/>
        <v>2580631237.6500006</v>
      </c>
      <c r="U22" s="69">
        <f t="shared" si="3"/>
        <v>0.61723112458419371</v>
      </c>
    </row>
    <row r="23" spans="1:23" s="3" customFormat="1" ht="12.75" x14ac:dyDescent="0.25">
      <c r="A23" s="70">
        <v>20</v>
      </c>
      <c r="B23" s="71" t="s">
        <v>21</v>
      </c>
      <c r="C23" s="70" t="s">
        <v>116</v>
      </c>
      <c r="D23" s="72" t="s">
        <v>97</v>
      </c>
      <c r="E23" s="70" t="s">
        <v>5</v>
      </c>
      <c r="F23" s="70" t="s">
        <v>102</v>
      </c>
      <c r="G23" s="73">
        <v>2776914810</v>
      </c>
      <c r="H23" s="74">
        <v>42398</v>
      </c>
      <c r="I23" s="61">
        <v>42580</v>
      </c>
      <c r="J23" s="81">
        <v>37</v>
      </c>
      <c r="K23" s="76">
        <v>3600388984.0999999</v>
      </c>
      <c r="L23" s="77">
        <f t="shared" si="0"/>
        <v>1.2965428291622674</v>
      </c>
      <c r="M23" s="81"/>
      <c r="N23" s="76"/>
      <c r="O23" s="67">
        <f t="shared" si="1"/>
        <v>0</v>
      </c>
      <c r="P23" s="78">
        <v>35</v>
      </c>
      <c r="Q23" s="79">
        <v>3413958977.0999999</v>
      </c>
      <c r="R23" s="67">
        <f t="shared" si="2"/>
        <v>1.2294071697143636</v>
      </c>
      <c r="S23" s="78">
        <f t="shared" si="4"/>
        <v>2</v>
      </c>
      <c r="T23" s="79">
        <f t="shared" si="5"/>
        <v>186430007</v>
      </c>
      <c r="U23" s="69">
        <f t="shared" si="3"/>
        <v>5.1780518111601344E-2</v>
      </c>
    </row>
    <row r="24" spans="1:23" s="9" customFormat="1" ht="12.75" x14ac:dyDescent="0.25">
      <c r="A24" s="70">
        <v>21</v>
      </c>
      <c r="B24" s="71" t="s">
        <v>22</v>
      </c>
      <c r="C24" s="70" t="s">
        <v>116</v>
      </c>
      <c r="D24" s="72" t="s">
        <v>94</v>
      </c>
      <c r="E24" s="70" t="s">
        <v>5</v>
      </c>
      <c r="F24" s="70" t="s">
        <v>102</v>
      </c>
      <c r="G24" s="73">
        <v>2115000000</v>
      </c>
      <c r="H24" s="74">
        <v>42429</v>
      </c>
      <c r="I24" s="61">
        <v>42582</v>
      </c>
      <c r="J24" s="75">
        <v>44</v>
      </c>
      <c r="K24" s="80">
        <v>1955333979.1499999</v>
      </c>
      <c r="L24" s="77">
        <f t="shared" si="0"/>
        <v>0.92450779156028362</v>
      </c>
      <c r="M24" s="75"/>
      <c r="N24" s="80"/>
      <c r="O24" s="67">
        <f t="shared" si="1"/>
        <v>0</v>
      </c>
      <c r="P24" s="78">
        <v>38</v>
      </c>
      <c r="Q24" s="79">
        <v>1635128542.8299999</v>
      </c>
      <c r="R24" s="67">
        <f t="shared" si="2"/>
        <v>0.77311042214184389</v>
      </c>
      <c r="S24" s="78">
        <f t="shared" si="4"/>
        <v>6</v>
      </c>
      <c r="T24" s="79">
        <f t="shared" si="5"/>
        <v>320205436.31999993</v>
      </c>
      <c r="U24" s="69">
        <f t="shared" si="3"/>
        <v>0.16375997130638315</v>
      </c>
      <c r="W24" s="37"/>
    </row>
    <row r="25" spans="1:23" s="9" customFormat="1" ht="12.75" x14ac:dyDescent="0.25">
      <c r="A25" s="70">
        <v>22</v>
      </c>
      <c r="B25" s="71" t="s">
        <v>20</v>
      </c>
      <c r="C25" s="70" t="s">
        <v>116</v>
      </c>
      <c r="D25" s="72" t="s">
        <v>97</v>
      </c>
      <c r="E25" s="70" t="s">
        <v>5</v>
      </c>
      <c r="F25" s="70" t="s">
        <v>102</v>
      </c>
      <c r="G25" s="73">
        <v>174250000</v>
      </c>
      <c r="H25" s="74">
        <v>42422</v>
      </c>
      <c r="I25" s="61">
        <v>42551</v>
      </c>
      <c r="J25" s="75">
        <v>22</v>
      </c>
      <c r="K25" s="80">
        <v>330344267.78000003</v>
      </c>
      <c r="L25" s="77">
        <f t="shared" si="0"/>
        <v>1.895806414806313</v>
      </c>
      <c r="M25" s="75"/>
      <c r="N25" s="80"/>
      <c r="O25" s="67">
        <f t="shared" si="1"/>
        <v>0</v>
      </c>
      <c r="P25" s="78">
        <v>19</v>
      </c>
      <c r="Q25" s="79">
        <v>307299699.5</v>
      </c>
      <c r="R25" s="67">
        <f t="shared" si="2"/>
        <v>1.763556381635581</v>
      </c>
      <c r="S25" s="78">
        <f t="shared" si="4"/>
        <v>3</v>
      </c>
      <c r="T25" s="79">
        <f t="shared" si="5"/>
        <v>23044568.280000031</v>
      </c>
      <c r="U25" s="69">
        <f t="shared" si="3"/>
        <v>6.9759249751374722E-2</v>
      </c>
      <c r="W25" s="37"/>
    </row>
    <row r="26" spans="1:23" s="9" customFormat="1" ht="38.25" x14ac:dyDescent="0.25">
      <c r="A26" s="13">
        <v>23</v>
      </c>
      <c r="B26" s="4" t="s">
        <v>23</v>
      </c>
      <c r="C26" s="13" t="s">
        <v>116</v>
      </c>
      <c r="D26" s="39" t="s">
        <v>88</v>
      </c>
      <c r="E26" s="13" t="s">
        <v>1</v>
      </c>
      <c r="F26" s="36" t="s">
        <v>101</v>
      </c>
      <c r="G26" s="15">
        <v>2060500000</v>
      </c>
      <c r="H26" s="11">
        <v>42430</v>
      </c>
      <c r="I26" s="20">
        <v>43017</v>
      </c>
      <c r="J26" s="17">
        <v>35</v>
      </c>
      <c r="K26" s="31">
        <v>2074361701.4400003</v>
      </c>
      <c r="L26" s="46">
        <f t="shared" si="0"/>
        <v>1.0067273484299928</v>
      </c>
      <c r="M26" s="17">
        <v>1</v>
      </c>
      <c r="N26" s="31">
        <v>54417284.079999998</v>
      </c>
      <c r="O26" s="47">
        <f t="shared" si="1"/>
        <v>2.6409747187575831E-2</v>
      </c>
      <c r="P26" s="23">
        <v>28</v>
      </c>
      <c r="Q26" s="27">
        <v>1856147120.8800001</v>
      </c>
      <c r="R26" s="47">
        <f t="shared" si="2"/>
        <v>0.90082364517350166</v>
      </c>
      <c r="S26" s="23">
        <f t="shared" si="4"/>
        <v>6</v>
      </c>
      <c r="T26" s="27">
        <f t="shared" si="5"/>
        <v>163797296.48000026</v>
      </c>
      <c r="U26" s="49">
        <f t="shared" si="3"/>
        <v>7.8962746162491271E-2</v>
      </c>
    </row>
    <row r="27" spans="1:23" s="18" customFormat="1" ht="25.5" x14ac:dyDescent="0.25">
      <c r="A27" s="83">
        <v>24</v>
      </c>
      <c r="B27" s="84" t="s">
        <v>29</v>
      </c>
      <c r="C27" s="83" t="s">
        <v>116</v>
      </c>
      <c r="D27" s="85" t="s">
        <v>97</v>
      </c>
      <c r="E27" s="83" t="s">
        <v>5</v>
      </c>
      <c r="F27" s="70" t="s">
        <v>102</v>
      </c>
      <c r="G27" s="86">
        <v>1088000000</v>
      </c>
      <c r="H27" s="74">
        <v>42443</v>
      </c>
      <c r="I27" s="61">
        <v>42615</v>
      </c>
      <c r="J27" s="81">
        <v>40</v>
      </c>
      <c r="K27" s="80">
        <v>800025196.88999975</v>
      </c>
      <c r="L27" s="77">
        <f t="shared" si="0"/>
        <v>0.73531727655330859</v>
      </c>
      <c r="M27" s="81"/>
      <c r="N27" s="80"/>
      <c r="O27" s="67">
        <f t="shared" si="1"/>
        <v>0</v>
      </c>
      <c r="P27" s="78">
        <v>35</v>
      </c>
      <c r="Q27" s="79">
        <v>722019867.25999975</v>
      </c>
      <c r="R27" s="67">
        <f t="shared" si="2"/>
        <v>0.66362120152573512</v>
      </c>
      <c r="S27" s="78">
        <f t="shared" si="4"/>
        <v>5</v>
      </c>
      <c r="T27" s="79">
        <f t="shared" si="5"/>
        <v>78005329.629999995</v>
      </c>
      <c r="U27" s="69">
        <f t="shared" si="3"/>
        <v>9.7503591053427055E-2</v>
      </c>
    </row>
    <row r="28" spans="1:23" s="3" customFormat="1" ht="12.75" x14ac:dyDescent="0.25">
      <c r="A28" s="12">
        <v>25</v>
      </c>
      <c r="B28" s="5" t="s">
        <v>30</v>
      </c>
      <c r="C28" s="12" t="s">
        <v>116</v>
      </c>
      <c r="D28" s="38" t="s">
        <v>94</v>
      </c>
      <c r="E28" s="13" t="s">
        <v>1</v>
      </c>
      <c r="F28" s="36" t="s">
        <v>101</v>
      </c>
      <c r="G28" s="14">
        <v>687000000</v>
      </c>
      <c r="H28" s="11">
        <v>42447</v>
      </c>
      <c r="I28" s="11">
        <v>43146</v>
      </c>
      <c r="J28" s="23">
        <v>12</v>
      </c>
      <c r="K28" s="27">
        <v>747348925.07999992</v>
      </c>
      <c r="L28" s="46">
        <f t="shared" si="0"/>
        <v>1.0878441413100435</v>
      </c>
      <c r="M28" s="23">
        <v>2</v>
      </c>
      <c r="N28" s="27">
        <v>198626812.45999998</v>
      </c>
      <c r="O28" s="47">
        <f t="shared" si="1"/>
        <v>0.28912199775836972</v>
      </c>
      <c r="P28" s="23">
        <v>10</v>
      </c>
      <c r="Q28" s="27">
        <v>548722112.61999989</v>
      </c>
      <c r="R28" s="47">
        <f t="shared" si="2"/>
        <v>0.79872214355167381</v>
      </c>
      <c r="S28" s="23">
        <f t="shared" si="4"/>
        <v>0</v>
      </c>
      <c r="T28" s="27">
        <f t="shared" si="5"/>
        <v>0</v>
      </c>
      <c r="U28" s="49">
        <f t="shared" si="3"/>
        <v>0</v>
      </c>
    </row>
    <row r="29" spans="1:23" s="3" customFormat="1" ht="12.75" x14ac:dyDescent="0.25">
      <c r="A29" s="13">
        <v>26</v>
      </c>
      <c r="B29" s="5" t="s">
        <v>32</v>
      </c>
      <c r="C29" s="12" t="s">
        <v>116</v>
      </c>
      <c r="D29" s="39" t="s">
        <v>88</v>
      </c>
      <c r="E29" s="13" t="s">
        <v>1</v>
      </c>
      <c r="F29" s="36" t="s">
        <v>101</v>
      </c>
      <c r="G29" s="15">
        <v>3119000000</v>
      </c>
      <c r="H29" s="11">
        <v>42460</v>
      </c>
      <c r="I29" s="20">
        <v>43017</v>
      </c>
      <c r="J29" s="17">
        <v>101</v>
      </c>
      <c r="K29" s="32">
        <v>4371891136.0799999</v>
      </c>
      <c r="L29" s="46">
        <f t="shared" si="0"/>
        <v>1.4016964206732927</v>
      </c>
      <c r="M29" s="17">
        <v>14</v>
      </c>
      <c r="N29" s="32">
        <v>783081462</v>
      </c>
      <c r="O29" s="48">
        <f t="shared" si="1"/>
        <v>0.25106811862776529</v>
      </c>
      <c r="P29" s="23">
        <v>69</v>
      </c>
      <c r="Q29" s="27">
        <v>2895245798.6600003</v>
      </c>
      <c r="R29" s="48">
        <f t="shared" si="2"/>
        <v>0.92826091653093956</v>
      </c>
      <c r="S29" s="23">
        <f t="shared" si="4"/>
        <v>18</v>
      </c>
      <c r="T29" s="27">
        <f t="shared" si="5"/>
        <v>693563875.4199996</v>
      </c>
      <c r="U29" s="49">
        <f t="shared" si="3"/>
        <v>0.15864161614094416</v>
      </c>
    </row>
    <row r="30" spans="1:23" s="3" customFormat="1" ht="25.5" x14ac:dyDescent="0.25">
      <c r="A30" s="13">
        <v>27</v>
      </c>
      <c r="B30" s="5" t="s">
        <v>33</v>
      </c>
      <c r="C30" s="12" t="s">
        <v>116</v>
      </c>
      <c r="D30" s="39" t="s">
        <v>98</v>
      </c>
      <c r="E30" s="13" t="s">
        <v>1</v>
      </c>
      <c r="F30" s="36" t="s">
        <v>101</v>
      </c>
      <c r="G30" s="15">
        <v>869432325</v>
      </c>
      <c r="H30" s="11">
        <v>42475</v>
      </c>
      <c r="I30" s="30">
        <v>43068</v>
      </c>
      <c r="J30" s="17">
        <v>23</v>
      </c>
      <c r="K30" s="32">
        <v>1128499883.3499999</v>
      </c>
      <c r="L30" s="46">
        <f t="shared" si="0"/>
        <v>1.2979732302338769</v>
      </c>
      <c r="M30" s="17">
        <v>4</v>
      </c>
      <c r="N30" s="32">
        <v>289501220.13</v>
      </c>
      <c r="O30" s="48">
        <f t="shared" si="1"/>
        <v>0.33297729082019123</v>
      </c>
      <c r="P30" s="23">
        <v>19</v>
      </c>
      <c r="Q30" s="27">
        <v>838998663.21999991</v>
      </c>
      <c r="R30" s="48">
        <f t="shared" si="2"/>
        <v>0.96499593941368567</v>
      </c>
      <c r="S30" s="23">
        <f t="shared" si="4"/>
        <v>0</v>
      </c>
      <c r="T30" s="27">
        <f t="shared" si="5"/>
        <v>0</v>
      </c>
      <c r="U30" s="49">
        <f t="shared" si="3"/>
        <v>0</v>
      </c>
      <c r="V30" s="40"/>
    </row>
    <row r="31" spans="1:23" s="9" customFormat="1" ht="38.25" x14ac:dyDescent="0.25">
      <c r="A31" s="12">
        <v>28</v>
      </c>
      <c r="B31" s="5" t="s">
        <v>35</v>
      </c>
      <c r="C31" s="12" t="s">
        <v>116</v>
      </c>
      <c r="D31" s="38" t="s">
        <v>88</v>
      </c>
      <c r="E31" s="13" t="s">
        <v>1</v>
      </c>
      <c r="F31" s="36" t="s">
        <v>101</v>
      </c>
      <c r="G31" s="14">
        <v>1378849855</v>
      </c>
      <c r="H31" s="11">
        <v>42494</v>
      </c>
      <c r="I31" s="20">
        <v>43017</v>
      </c>
      <c r="J31" s="23">
        <v>257</v>
      </c>
      <c r="K31" s="27">
        <v>2161605683.6500001</v>
      </c>
      <c r="L31" s="46">
        <f t="shared" si="0"/>
        <v>1.5676875011529083</v>
      </c>
      <c r="M31" s="23">
        <v>6</v>
      </c>
      <c r="N31" s="27">
        <v>135629048.09999999</v>
      </c>
      <c r="O31" s="48">
        <f t="shared" si="1"/>
        <v>9.8363899164350996E-2</v>
      </c>
      <c r="P31" s="23">
        <v>171</v>
      </c>
      <c r="Q31" s="27">
        <v>1485249179.0999994</v>
      </c>
      <c r="R31" s="48">
        <f t="shared" si="2"/>
        <v>1.0771652719940268</v>
      </c>
      <c r="S31" s="23">
        <f t="shared" si="4"/>
        <v>80</v>
      </c>
      <c r="T31" s="27">
        <f t="shared" si="5"/>
        <v>540727456.45000076</v>
      </c>
      <c r="U31" s="49">
        <f t="shared" si="3"/>
        <v>0.2501508302554748</v>
      </c>
    </row>
    <row r="32" spans="1:23" s="9" customFormat="1" ht="12.75" x14ac:dyDescent="0.25">
      <c r="A32" s="70">
        <v>29</v>
      </c>
      <c r="B32" s="71" t="s">
        <v>36</v>
      </c>
      <c r="C32" s="70" t="s">
        <v>116</v>
      </c>
      <c r="D32" s="72" t="s">
        <v>91</v>
      </c>
      <c r="E32" s="70" t="s">
        <v>5</v>
      </c>
      <c r="F32" s="70" t="s">
        <v>102</v>
      </c>
      <c r="G32" s="73">
        <v>306999991</v>
      </c>
      <c r="H32" s="74">
        <v>42517</v>
      </c>
      <c r="I32" s="74">
        <v>42670</v>
      </c>
      <c r="J32" s="75">
        <v>38</v>
      </c>
      <c r="K32" s="87">
        <v>356984716.04999995</v>
      </c>
      <c r="L32" s="77">
        <f t="shared" si="0"/>
        <v>1.1628166987470692</v>
      </c>
      <c r="M32" s="75"/>
      <c r="N32" s="87"/>
      <c r="O32" s="88">
        <f t="shared" si="1"/>
        <v>0</v>
      </c>
      <c r="P32" s="78">
        <v>29</v>
      </c>
      <c r="Q32" s="79">
        <v>224927789.72999999</v>
      </c>
      <c r="R32" s="88">
        <f t="shared" si="2"/>
        <v>0.73266383167418392</v>
      </c>
      <c r="S32" s="78">
        <f t="shared" si="4"/>
        <v>9</v>
      </c>
      <c r="T32" s="79">
        <f t="shared" si="5"/>
        <v>132056926.31999996</v>
      </c>
      <c r="U32" s="69">
        <f t="shared" si="3"/>
        <v>0.36992319385882005</v>
      </c>
    </row>
    <row r="33" spans="1:22" s="9" customFormat="1" ht="12.75" x14ac:dyDescent="0.25">
      <c r="A33" s="83">
        <v>30</v>
      </c>
      <c r="B33" s="84" t="s">
        <v>37</v>
      </c>
      <c r="C33" s="83" t="s">
        <v>116</v>
      </c>
      <c r="D33" s="72" t="s">
        <v>91</v>
      </c>
      <c r="E33" s="83" t="s">
        <v>5</v>
      </c>
      <c r="F33" s="70" t="s">
        <v>102</v>
      </c>
      <c r="G33" s="86">
        <v>1099413885</v>
      </c>
      <c r="H33" s="74">
        <v>42517</v>
      </c>
      <c r="I33" s="89">
        <v>42670</v>
      </c>
      <c r="J33" s="81">
        <v>147</v>
      </c>
      <c r="K33" s="87">
        <v>1465047287.1199996</v>
      </c>
      <c r="L33" s="77">
        <f t="shared" si="0"/>
        <v>1.332571206447879</v>
      </c>
      <c r="M33" s="81"/>
      <c r="N33" s="87"/>
      <c r="O33" s="88">
        <f t="shared" si="1"/>
        <v>0</v>
      </c>
      <c r="P33" s="78">
        <v>124</v>
      </c>
      <c r="Q33" s="79">
        <v>1038078673.4699997</v>
      </c>
      <c r="R33" s="88">
        <f t="shared" si="2"/>
        <v>0.94421099063161251</v>
      </c>
      <c r="S33" s="78">
        <f t="shared" si="4"/>
        <v>23</v>
      </c>
      <c r="T33" s="79">
        <f t="shared" si="5"/>
        <v>426968613.64999998</v>
      </c>
      <c r="U33" s="69">
        <f t="shared" si="3"/>
        <v>0.29143674569667843</v>
      </c>
    </row>
    <row r="34" spans="1:22" s="9" customFormat="1" ht="12.75" x14ac:dyDescent="0.25">
      <c r="A34" s="83">
        <v>31</v>
      </c>
      <c r="B34" s="71" t="s">
        <v>38</v>
      </c>
      <c r="C34" s="70" t="s">
        <v>116</v>
      </c>
      <c r="D34" s="85" t="s">
        <v>98</v>
      </c>
      <c r="E34" s="83" t="s">
        <v>1</v>
      </c>
      <c r="F34" s="59" t="s">
        <v>102</v>
      </c>
      <c r="G34" s="86">
        <v>4260000000</v>
      </c>
      <c r="H34" s="74">
        <v>42521</v>
      </c>
      <c r="I34" s="89">
        <v>42569</v>
      </c>
      <c r="J34" s="81">
        <v>130</v>
      </c>
      <c r="K34" s="87">
        <v>7151531877.5799999</v>
      </c>
      <c r="L34" s="77">
        <f t="shared" si="0"/>
        <v>1.678763351544601</v>
      </c>
      <c r="M34" s="81"/>
      <c r="N34" s="87"/>
      <c r="O34" s="88">
        <f t="shared" si="1"/>
        <v>0</v>
      </c>
      <c r="P34" s="78">
        <v>115</v>
      </c>
      <c r="Q34" s="79">
        <v>6264410925.5</v>
      </c>
      <c r="R34" s="88">
        <f t="shared" si="2"/>
        <v>1.4705189965962442</v>
      </c>
      <c r="S34" s="78">
        <f t="shared" si="4"/>
        <v>15</v>
      </c>
      <c r="T34" s="79">
        <f t="shared" si="5"/>
        <v>887120952.07999992</v>
      </c>
      <c r="U34" s="69">
        <f t="shared" si="3"/>
        <v>0.12404628368659275</v>
      </c>
    </row>
    <row r="35" spans="1:22" s="3" customFormat="1" ht="25.5" x14ac:dyDescent="0.25">
      <c r="A35" s="83">
        <v>32</v>
      </c>
      <c r="B35" s="71" t="s">
        <v>39</v>
      </c>
      <c r="C35" s="70" t="s">
        <v>116</v>
      </c>
      <c r="D35" s="72" t="s">
        <v>95</v>
      </c>
      <c r="E35" s="70" t="s">
        <v>5</v>
      </c>
      <c r="F35" s="70" t="s">
        <v>102</v>
      </c>
      <c r="G35" s="86">
        <v>604644678</v>
      </c>
      <c r="H35" s="74">
        <v>42551</v>
      </c>
      <c r="I35" s="89">
        <v>42692</v>
      </c>
      <c r="J35" s="81">
        <v>46</v>
      </c>
      <c r="K35" s="87">
        <v>621420577.35000002</v>
      </c>
      <c r="L35" s="77">
        <f t="shared" si="0"/>
        <v>1.0277450541787454</v>
      </c>
      <c r="M35" s="81"/>
      <c r="N35" s="87"/>
      <c r="O35" s="88">
        <f t="shared" si="1"/>
        <v>0</v>
      </c>
      <c r="P35" s="78">
        <v>40</v>
      </c>
      <c r="Q35" s="79">
        <v>519222157.05000007</v>
      </c>
      <c r="R35" s="88">
        <f t="shared" si="2"/>
        <v>0.85872277709851941</v>
      </c>
      <c r="S35" s="78">
        <f t="shared" si="4"/>
        <v>6</v>
      </c>
      <c r="T35" s="79">
        <f t="shared" si="5"/>
        <v>102198420.29999995</v>
      </c>
      <c r="U35" s="69">
        <f t="shared" si="3"/>
        <v>0.16445934367963355</v>
      </c>
    </row>
    <row r="36" spans="1:22" s="3" customFormat="1" ht="25.5" x14ac:dyDescent="0.25">
      <c r="A36" s="83">
        <v>33</v>
      </c>
      <c r="B36" s="71" t="s">
        <v>40</v>
      </c>
      <c r="C36" s="70" t="s">
        <v>116</v>
      </c>
      <c r="D36" s="72" t="s">
        <v>95</v>
      </c>
      <c r="E36" s="70" t="s">
        <v>5</v>
      </c>
      <c r="F36" s="70" t="s">
        <v>102</v>
      </c>
      <c r="G36" s="86">
        <v>3409876779</v>
      </c>
      <c r="H36" s="74">
        <v>42551</v>
      </c>
      <c r="I36" s="89">
        <v>42692</v>
      </c>
      <c r="J36" s="81">
        <v>253</v>
      </c>
      <c r="K36" s="87">
        <v>3574696809.3200006</v>
      </c>
      <c r="L36" s="77">
        <f t="shared" ref="L36:L73" si="6">K36/G36</f>
        <v>1.0483360663749077</v>
      </c>
      <c r="M36" s="81"/>
      <c r="N36" s="87"/>
      <c r="O36" s="88">
        <f t="shared" ref="O36:O72" si="7">N36/G36</f>
        <v>0</v>
      </c>
      <c r="P36" s="78">
        <v>232</v>
      </c>
      <c r="Q36" s="79">
        <v>3313414866.3200002</v>
      </c>
      <c r="R36" s="88">
        <f t="shared" ref="R36:R72" si="8">Q36/G36</f>
        <v>0.97171102684001132</v>
      </c>
      <c r="S36" s="78">
        <f t="shared" si="4"/>
        <v>21</v>
      </c>
      <c r="T36" s="79">
        <f t="shared" si="5"/>
        <v>261281943.00000048</v>
      </c>
      <c r="U36" s="69">
        <f t="shared" ref="U36:U80" si="9">IF(K36=0,"",T36/K36)</f>
        <v>7.3092057015515965E-2</v>
      </c>
    </row>
    <row r="37" spans="1:22" s="3" customFormat="1" ht="12.75" x14ac:dyDescent="0.25">
      <c r="A37" s="83">
        <v>34</v>
      </c>
      <c r="B37" s="71" t="s">
        <v>41</v>
      </c>
      <c r="C37" s="70" t="s">
        <v>116</v>
      </c>
      <c r="D37" s="72" t="s">
        <v>91</v>
      </c>
      <c r="E37" s="70" t="s">
        <v>5</v>
      </c>
      <c r="F37" s="70" t="s">
        <v>102</v>
      </c>
      <c r="G37" s="86">
        <v>272250000</v>
      </c>
      <c r="H37" s="74">
        <v>42541</v>
      </c>
      <c r="I37" s="89">
        <v>42731</v>
      </c>
      <c r="J37" s="81">
        <v>25</v>
      </c>
      <c r="K37" s="87">
        <v>170020601</v>
      </c>
      <c r="L37" s="77">
        <f t="shared" si="6"/>
        <v>0.62450174839302108</v>
      </c>
      <c r="M37" s="81"/>
      <c r="N37" s="87"/>
      <c r="O37" s="88">
        <f t="shared" si="7"/>
        <v>0</v>
      </c>
      <c r="P37" s="78">
        <v>22</v>
      </c>
      <c r="Q37" s="79">
        <v>150970271.04000002</v>
      </c>
      <c r="R37" s="88">
        <f t="shared" si="8"/>
        <v>0.55452808462809922</v>
      </c>
      <c r="S37" s="78">
        <f t="shared" si="4"/>
        <v>3</v>
      </c>
      <c r="T37" s="79">
        <f t="shared" si="5"/>
        <v>19050329.959999979</v>
      </c>
      <c r="U37" s="69">
        <f t="shared" si="9"/>
        <v>0.11204718632890834</v>
      </c>
      <c r="V37" s="40"/>
    </row>
    <row r="38" spans="1:22" s="3" customFormat="1" ht="12.75" x14ac:dyDescent="0.25">
      <c r="A38" s="70">
        <v>35</v>
      </c>
      <c r="B38" s="71" t="s">
        <v>42</v>
      </c>
      <c r="C38" s="70" t="s">
        <v>116</v>
      </c>
      <c r="D38" s="72" t="s">
        <v>91</v>
      </c>
      <c r="E38" s="70" t="s">
        <v>5</v>
      </c>
      <c r="F38" s="70" t="s">
        <v>102</v>
      </c>
      <c r="G38" s="73">
        <v>727161128</v>
      </c>
      <c r="H38" s="74">
        <v>42541</v>
      </c>
      <c r="I38" s="89">
        <v>42731</v>
      </c>
      <c r="J38" s="75">
        <v>119</v>
      </c>
      <c r="K38" s="87">
        <v>718033574.23000002</v>
      </c>
      <c r="L38" s="77">
        <f t="shared" si="6"/>
        <v>0.98744768742643796</v>
      </c>
      <c r="M38" s="75"/>
      <c r="N38" s="87"/>
      <c r="O38" s="88">
        <f t="shared" si="7"/>
        <v>0</v>
      </c>
      <c r="P38" s="78">
        <v>94</v>
      </c>
      <c r="Q38" s="79">
        <v>560336331.08999991</v>
      </c>
      <c r="R38" s="88">
        <f t="shared" si="8"/>
        <v>0.77058070008659751</v>
      </c>
      <c r="S38" s="78">
        <f t="shared" si="4"/>
        <v>25</v>
      </c>
      <c r="T38" s="79">
        <f t="shared" si="5"/>
        <v>157697243.1400001</v>
      </c>
      <c r="U38" s="69">
        <f t="shared" si="9"/>
        <v>0.2196237735945849</v>
      </c>
    </row>
    <row r="39" spans="1:22" s="3" customFormat="1" ht="12.75" x14ac:dyDescent="0.25">
      <c r="A39" s="12">
        <v>36</v>
      </c>
      <c r="B39" s="5" t="s">
        <v>43</v>
      </c>
      <c r="C39" s="12" t="s">
        <v>116</v>
      </c>
      <c r="D39" s="38" t="s">
        <v>98</v>
      </c>
      <c r="E39" s="13" t="s">
        <v>1</v>
      </c>
      <c r="F39" s="36" t="s">
        <v>101</v>
      </c>
      <c r="G39" s="14">
        <v>1780266190</v>
      </c>
      <c r="H39" s="11">
        <v>42552</v>
      </c>
      <c r="I39" s="11">
        <v>42802</v>
      </c>
      <c r="J39" s="16">
        <v>151</v>
      </c>
      <c r="K39" s="32">
        <v>2943453072.1899996</v>
      </c>
      <c r="L39" s="46">
        <f t="shared" si="6"/>
        <v>1.6533780671248941</v>
      </c>
      <c r="M39" s="16">
        <v>19</v>
      </c>
      <c r="N39" s="32">
        <v>193296836.02999997</v>
      </c>
      <c r="O39" s="48">
        <f t="shared" si="7"/>
        <v>0.10857749089196597</v>
      </c>
      <c r="P39" s="23">
        <v>96</v>
      </c>
      <c r="Q39" s="27">
        <v>1986702421.1799996</v>
      </c>
      <c r="R39" s="48">
        <f t="shared" si="8"/>
        <v>1.115958069832242</v>
      </c>
      <c r="S39" s="23">
        <f t="shared" si="4"/>
        <v>36</v>
      </c>
      <c r="T39" s="27">
        <f t="shared" si="5"/>
        <v>763453814.98000026</v>
      </c>
      <c r="U39" s="49">
        <f t="shared" si="9"/>
        <v>0.25937353042695949</v>
      </c>
    </row>
    <row r="40" spans="1:22" s="3" customFormat="1" ht="25.5" x14ac:dyDescent="0.25">
      <c r="A40" s="13">
        <v>37</v>
      </c>
      <c r="B40" s="5" t="s">
        <v>44</v>
      </c>
      <c r="C40" s="12" t="s">
        <v>116</v>
      </c>
      <c r="D40" s="39" t="s">
        <v>96</v>
      </c>
      <c r="E40" s="13" t="s">
        <v>1</v>
      </c>
      <c r="F40" s="36" t="s">
        <v>101</v>
      </c>
      <c r="G40" s="15">
        <v>3500000000</v>
      </c>
      <c r="H40" s="11">
        <v>42566</v>
      </c>
      <c r="I40" s="11">
        <v>43069</v>
      </c>
      <c r="J40" s="17">
        <v>1329</v>
      </c>
      <c r="K40" s="32">
        <v>2945845357.6399994</v>
      </c>
      <c r="L40" s="46">
        <f t="shared" si="6"/>
        <v>0.84167010218285698</v>
      </c>
      <c r="M40" s="17">
        <v>99</v>
      </c>
      <c r="N40" s="32">
        <v>275790127.94999999</v>
      </c>
      <c r="O40" s="48">
        <f t="shared" si="7"/>
        <v>7.8797179414285712E-2</v>
      </c>
      <c r="P40" s="23">
        <v>1028</v>
      </c>
      <c r="Q40" s="27">
        <v>2152581015.4299979</v>
      </c>
      <c r="R40" s="48">
        <f t="shared" si="8"/>
        <v>0.61502314726571372</v>
      </c>
      <c r="S40" s="23">
        <f t="shared" si="4"/>
        <v>202</v>
      </c>
      <c r="T40" s="27">
        <f t="shared" si="5"/>
        <v>517474214.26000166</v>
      </c>
      <c r="U40" s="49">
        <f t="shared" si="9"/>
        <v>0.17566238258839392</v>
      </c>
    </row>
    <row r="41" spans="1:22" s="3" customFormat="1" ht="25.5" x14ac:dyDescent="0.25">
      <c r="A41" s="83">
        <v>38</v>
      </c>
      <c r="B41" s="71" t="s">
        <v>45</v>
      </c>
      <c r="C41" s="70" t="s">
        <v>116</v>
      </c>
      <c r="D41" s="72" t="s">
        <v>91</v>
      </c>
      <c r="E41" s="70" t="s">
        <v>5</v>
      </c>
      <c r="F41" s="70" t="s">
        <v>102</v>
      </c>
      <c r="G41" s="86">
        <v>224999998</v>
      </c>
      <c r="H41" s="74">
        <v>42569</v>
      </c>
      <c r="I41" s="74">
        <v>42674</v>
      </c>
      <c r="J41" s="81">
        <v>20</v>
      </c>
      <c r="K41" s="87">
        <v>222978075.63000003</v>
      </c>
      <c r="L41" s="77">
        <f t="shared" si="6"/>
        <v>0.99101367827567721</v>
      </c>
      <c r="M41" s="81"/>
      <c r="N41" s="87"/>
      <c r="O41" s="88">
        <f t="shared" si="7"/>
        <v>0</v>
      </c>
      <c r="P41" s="78">
        <v>16</v>
      </c>
      <c r="Q41" s="79">
        <v>168502570.82000002</v>
      </c>
      <c r="R41" s="88">
        <f t="shared" si="8"/>
        <v>0.74890032141244745</v>
      </c>
      <c r="S41" s="78">
        <f t="shared" si="4"/>
        <v>4</v>
      </c>
      <c r="T41" s="79">
        <f t="shared" si="5"/>
        <v>54475504.810000002</v>
      </c>
      <c r="U41" s="69">
        <f t="shared" si="9"/>
        <v>0.24430879428879029</v>
      </c>
    </row>
    <row r="42" spans="1:22" s="9" customFormat="1" ht="25.5" x14ac:dyDescent="0.25">
      <c r="A42" s="83">
        <v>39</v>
      </c>
      <c r="B42" s="84" t="s">
        <v>46</v>
      </c>
      <c r="C42" s="83" t="s">
        <v>116</v>
      </c>
      <c r="D42" s="72" t="s">
        <v>91</v>
      </c>
      <c r="E42" s="70" t="s">
        <v>5</v>
      </c>
      <c r="F42" s="70" t="s">
        <v>102</v>
      </c>
      <c r="G42" s="86">
        <v>487587999</v>
      </c>
      <c r="H42" s="74">
        <v>42569</v>
      </c>
      <c r="I42" s="74">
        <v>42674</v>
      </c>
      <c r="J42" s="81">
        <v>75</v>
      </c>
      <c r="K42" s="87">
        <v>859791808.6500001</v>
      </c>
      <c r="L42" s="77">
        <f t="shared" si="6"/>
        <v>1.7633571999584841</v>
      </c>
      <c r="M42" s="81"/>
      <c r="N42" s="87"/>
      <c r="O42" s="88">
        <f t="shared" si="7"/>
        <v>0</v>
      </c>
      <c r="P42" s="78">
        <v>60</v>
      </c>
      <c r="Q42" s="79">
        <v>693955696.8900001</v>
      </c>
      <c r="R42" s="88">
        <f t="shared" si="8"/>
        <v>1.4232419549153015</v>
      </c>
      <c r="S42" s="78">
        <f t="shared" si="4"/>
        <v>15</v>
      </c>
      <c r="T42" s="79">
        <f t="shared" si="5"/>
        <v>165836111.75999999</v>
      </c>
      <c r="U42" s="69">
        <f t="shared" si="9"/>
        <v>0.19287938090546261</v>
      </c>
    </row>
    <row r="43" spans="1:22" s="9" customFormat="1" ht="25.5" x14ac:dyDescent="0.25">
      <c r="A43" s="13">
        <v>40</v>
      </c>
      <c r="B43" s="5" t="s">
        <v>47</v>
      </c>
      <c r="C43" s="12" t="s">
        <v>118</v>
      </c>
      <c r="D43" s="39" t="s">
        <v>86</v>
      </c>
      <c r="E43" s="13" t="s">
        <v>1</v>
      </c>
      <c r="F43" s="13" t="s">
        <v>101</v>
      </c>
      <c r="G43" s="15">
        <v>839400000</v>
      </c>
      <c r="H43" s="11">
        <v>42580</v>
      </c>
      <c r="I43" s="11">
        <v>43830</v>
      </c>
      <c r="J43" s="17">
        <v>6</v>
      </c>
      <c r="K43" s="32">
        <v>82923213.229999989</v>
      </c>
      <c r="L43" s="46">
        <f t="shared" si="6"/>
        <v>9.8788674326900153E-2</v>
      </c>
      <c r="M43" s="17">
        <v>1</v>
      </c>
      <c r="N43" s="32">
        <v>13273666.35</v>
      </c>
      <c r="O43" s="48">
        <f t="shared" si="7"/>
        <v>1.5813278949249464E-2</v>
      </c>
      <c r="P43" s="23">
        <v>5</v>
      </c>
      <c r="Q43" s="27">
        <v>69649546.879999995</v>
      </c>
      <c r="R43" s="48">
        <f t="shared" si="8"/>
        <v>8.2975395377650696E-2</v>
      </c>
      <c r="S43" s="23">
        <f t="shared" si="4"/>
        <v>0</v>
      </c>
      <c r="T43" s="27">
        <f t="shared" si="5"/>
        <v>0</v>
      </c>
      <c r="U43" s="49">
        <f t="shared" si="9"/>
        <v>0</v>
      </c>
    </row>
    <row r="44" spans="1:22" s="3" customFormat="1" ht="38.25" x14ac:dyDescent="0.25">
      <c r="A44" s="13">
        <v>41</v>
      </c>
      <c r="B44" s="5" t="s">
        <v>48</v>
      </c>
      <c r="C44" s="12" t="s">
        <v>118</v>
      </c>
      <c r="D44" s="39" t="s">
        <v>94</v>
      </c>
      <c r="E44" s="13" t="s">
        <v>1</v>
      </c>
      <c r="F44" s="13" t="s">
        <v>101</v>
      </c>
      <c r="G44" s="15">
        <v>503850000</v>
      </c>
      <c r="H44" s="11">
        <v>42585</v>
      </c>
      <c r="I44" s="11">
        <v>44865</v>
      </c>
      <c r="J44" s="17">
        <v>2</v>
      </c>
      <c r="K44" s="32">
        <v>46998728.109999999</v>
      </c>
      <c r="L44" s="46">
        <f t="shared" si="6"/>
        <v>9.3279206331249379E-2</v>
      </c>
      <c r="M44" s="17">
        <v>1</v>
      </c>
      <c r="N44" s="41">
        <v>25213563.600000001</v>
      </c>
      <c r="O44" s="48">
        <f t="shared" si="7"/>
        <v>5.004180529919619E-2</v>
      </c>
      <c r="P44" s="108">
        <v>1</v>
      </c>
      <c r="Q44" s="32">
        <v>21785164.510000002</v>
      </c>
      <c r="R44" s="48">
        <f t="shared" si="8"/>
        <v>4.3237401032053195E-2</v>
      </c>
      <c r="S44" s="23">
        <f t="shared" ref="S44" si="10">J44-M44-P44</f>
        <v>0</v>
      </c>
      <c r="T44" s="27">
        <f t="shared" ref="T44" si="11">K44-N44-Q44</f>
        <v>0</v>
      </c>
      <c r="U44" s="49">
        <f t="shared" si="9"/>
        <v>0</v>
      </c>
    </row>
    <row r="45" spans="1:22" s="3" customFormat="1" ht="25.5" x14ac:dyDescent="0.25">
      <c r="A45" s="12">
        <v>42</v>
      </c>
      <c r="B45" s="5" t="s">
        <v>49</v>
      </c>
      <c r="C45" s="12" t="s">
        <v>117</v>
      </c>
      <c r="D45" s="38" t="s">
        <v>86</v>
      </c>
      <c r="E45" s="13" t="s">
        <v>1</v>
      </c>
      <c r="F45" s="13" t="s">
        <v>101</v>
      </c>
      <c r="G45" s="34">
        <v>3898000000</v>
      </c>
      <c r="H45" s="11">
        <v>42605</v>
      </c>
      <c r="I45" s="11">
        <v>43830</v>
      </c>
      <c r="J45" s="16">
        <v>16</v>
      </c>
      <c r="K45" s="41">
        <v>1167556137.28</v>
      </c>
      <c r="L45" s="46">
        <f t="shared" si="6"/>
        <v>0.29952697210877371</v>
      </c>
      <c r="M45" s="16">
        <v>5</v>
      </c>
      <c r="N45" s="41">
        <v>368934633.42000002</v>
      </c>
      <c r="O45" s="48">
        <f t="shared" si="7"/>
        <v>9.4647160959466403E-2</v>
      </c>
      <c r="P45" s="23">
        <v>7</v>
      </c>
      <c r="Q45" s="33">
        <v>471884949.96000004</v>
      </c>
      <c r="R45" s="48">
        <f t="shared" si="8"/>
        <v>0.12105822215495127</v>
      </c>
      <c r="S45" s="23">
        <f t="shared" ref="S45" si="12">J45-M45-P45</f>
        <v>4</v>
      </c>
      <c r="T45" s="27">
        <f t="shared" ref="T45" si="13">K45-N45-Q45</f>
        <v>326736553.89999986</v>
      </c>
      <c r="U45" s="49">
        <f t="shared" si="9"/>
        <v>0.27984654738844716</v>
      </c>
    </row>
    <row r="46" spans="1:22" s="9" customFormat="1" ht="12.75" x14ac:dyDescent="0.25">
      <c r="A46" s="102">
        <v>43</v>
      </c>
      <c r="B46" s="105" t="s">
        <v>50</v>
      </c>
      <c r="C46" s="102" t="s">
        <v>116</v>
      </c>
      <c r="D46" s="92" t="s">
        <v>93</v>
      </c>
      <c r="E46" s="90" t="s">
        <v>5</v>
      </c>
      <c r="F46" s="90" t="s">
        <v>101</v>
      </c>
      <c r="G46" s="103">
        <v>130000000</v>
      </c>
      <c r="H46" s="94">
        <v>42613</v>
      </c>
      <c r="I46" s="94">
        <v>42767</v>
      </c>
      <c r="J46" s="104">
        <v>53</v>
      </c>
      <c r="K46" s="106">
        <v>187832131.17999998</v>
      </c>
      <c r="L46" s="97">
        <f t="shared" si="6"/>
        <v>1.4448625475384613</v>
      </c>
      <c r="M46" s="104">
        <v>8</v>
      </c>
      <c r="N46" s="106">
        <v>29337481.770000003</v>
      </c>
      <c r="O46" s="98">
        <f t="shared" si="7"/>
        <v>0.22567293669230773</v>
      </c>
      <c r="P46" s="99">
        <v>22</v>
      </c>
      <c r="Q46" s="100">
        <v>75119685.629999995</v>
      </c>
      <c r="R46" s="98">
        <f t="shared" si="8"/>
        <v>0.5778437356153846</v>
      </c>
      <c r="S46" s="99">
        <f t="shared" ref="S46:S48" si="14">J46-M46-P46</f>
        <v>23</v>
      </c>
      <c r="T46" s="100">
        <f t="shared" ref="T46:T48" si="15">K46-N46-Q46</f>
        <v>83374963.779999971</v>
      </c>
      <c r="U46" s="101">
        <f t="shared" si="9"/>
        <v>0.44388019907042181</v>
      </c>
    </row>
    <row r="47" spans="1:22" s="9" customFormat="1" ht="25.5" x14ac:dyDescent="0.25">
      <c r="A47" s="90">
        <v>44</v>
      </c>
      <c r="B47" s="91" t="s">
        <v>51</v>
      </c>
      <c r="C47" s="90" t="s">
        <v>116</v>
      </c>
      <c r="D47" s="92" t="s">
        <v>93</v>
      </c>
      <c r="E47" s="90" t="s">
        <v>5</v>
      </c>
      <c r="F47" s="90" t="s">
        <v>101</v>
      </c>
      <c r="G47" s="93">
        <v>259000000</v>
      </c>
      <c r="H47" s="94">
        <v>42613</v>
      </c>
      <c r="I47" s="94">
        <v>42767</v>
      </c>
      <c r="J47" s="95">
        <v>218</v>
      </c>
      <c r="K47" s="106">
        <v>752460561.0200001</v>
      </c>
      <c r="L47" s="97">
        <f t="shared" si="6"/>
        <v>2.9052531313513517</v>
      </c>
      <c r="M47" s="95">
        <v>38</v>
      </c>
      <c r="N47" s="106">
        <v>136768791.84999999</v>
      </c>
      <c r="O47" s="98">
        <f t="shared" si="7"/>
        <v>0.5280648333976834</v>
      </c>
      <c r="P47" s="99">
        <v>82</v>
      </c>
      <c r="Q47" s="100">
        <v>280056358.94999999</v>
      </c>
      <c r="R47" s="98">
        <f t="shared" si="8"/>
        <v>1.0812986832046332</v>
      </c>
      <c r="S47" s="99">
        <f t="shared" si="14"/>
        <v>98</v>
      </c>
      <c r="T47" s="100">
        <f t="shared" si="15"/>
        <v>335635410.22000009</v>
      </c>
      <c r="U47" s="101">
        <f t="shared" si="9"/>
        <v>0.44605050099240889</v>
      </c>
    </row>
    <row r="48" spans="1:22" s="9" customFormat="1" ht="53.25" customHeight="1" x14ac:dyDescent="0.25">
      <c r="A48" s="12">
        <v>45</v>
      </c>
      <c r="B48" s="5" t="s">
        <v>52</v>
      </c>
      <c r="C48" s="12" t="s">
        <v>119</v>
      </c>
      <c r="D48" s="38" t="s">
        <v>99</v>
      </c>
      <c r="E48" s="13" t="s">
        <v>1</v>
      </c>
      <c r="F48" s="13" t="s">
        <v>101</v>
      </c>
      <c r="G48" s="14">
        <v>95000000</v>
      </c>
      <c r="H48" s="11">
        <v>42608</v>
      </c>
      <c r="I48" s="11">
        <v>44865</v>
      </c>
      <c r="J48" s="16">
        <v>3</v>
      </c>
      <c r="K48" s="41">
        <v>1469528</v>
      </c>
      <c r="L48" s="46">
        <f t="shared" si="6"/>
        <v>1.5468715789473684E-2</v>
      </c>
      <c r="M48" s="16">
        <v>1</v>
      </c>
      <c r="N48" s="41">
        <v>549168</v>
      </c>
      <c r="O48" s="48">
        <f t="shared" si="7"/>
        <v>5.780715789473684E-3</v>
      </c>
      <c r="P48" s="23">
        <v>2</v>
      </c>
      <c r="Q48" s="32">
        <v>920360</v>
      </c>
      <c r="R48" s="48">
        <f t="shared" si="8"/>
        <v>9.6880000000000004E-3</v>
      </c>
      <c r="S48" s="23">
        <f t="shared" si="14"/>
        <v>0</v>
      </c>
      <c r="T48" s="27">
        <f t="shared" si="15"/>
        <v>0</v>
      </c>
      <c r="U48" s="49">
        <f t="shared" si="9"/>
        <v>0</v>
      </c>
    </row>
    <row r="49" spans="1:21" s="9" customFormat="1" ht="12.75" x14ac:dyDescent="0.25">
      <c r="A49" s="70">
        <v>46</v>
      </c>
      <c r="B49" s="71" t="s">
        <v>56</v>
      </c>
      <c r="C49" s="70" t="s">
        <v>116</v>
      </c>
      <c r="D49" s="72" t="s">
        <v>95</v>
      </c>
      <c r="E49" s="70" t="s">
        <v>5</v>
      </c>
      <c r="F49" s="70" t="s">
        <v>102</v>
      </c>
      <c r="G49" s="73">
        <v>963955811</v>
      </c>
      <c r="H49" s="74">
        <v>42642</v>
      </c>
      <c r="I49" s="74">
        <v>42780</v>
      </c>
      <c r="J49" s="75">
        <v>184</v>
      </c>
      <c r="K49" s="87">
        <v>2162506877.8599997</v>
      </c>
      <c r="L49" s="77">
        <f t="shared" si="6"/>
        <v>2.2433672303055392</v>
      </c>
      <c r="M49" s="75"/>
      <c r="N49" s="87"/>
      <c r="O49" s="88">
        <f t="shared" si="7"/>
        <v>0</v>
      </c>
      <c r="P49" s="78">
        <v>161</v>
      </c>
      <c r="Q49" s="79">
        <v>1961493158.52</v>
      </c>
      <c r="R49" s="88">
        <f t="shared" si="8"/>
        <v>2.0348372157071837</v>
      </c>
      <c r="S49" s="78">
        <f t="shared" ref="S49:S52" si="16">J49-M49-P49</f>
        <v>23</v>
      </c>
      <c r="T49" s="79">
        <f t="shared" ref="T49:T52" si="17">K49-N49-Q49</f>
        <v>201013719.33999968</v>
      </c>
      <c r="U49" s="69">
        <f t="shared" si="9"/>
        <v>9.2954025440567065E-2</v>
      </c>
    </row>
    <row r="50" spans="1:21" s="3" customFormat="1" ht="25.5" x14ac:dyDescent="0.25">
      <c r="A50" s="90">
        <v>47</v>
      </c>
      <c r="B50" s="91" t="s">
        <v>55</v>
      </c>
      <c r="C50" s="90" t="s">
        <v>116</v>
      </c>
      <c r="D50" s="92" t="s">
        <v>95</v>
      </c>
      <c r="E50" s="90" t="s">
        <v>5</v>
      </c>
      <c r="F50" s="90" t="s">
        <v>101</v>
      </c>
      <c r="G50" s="93">
        <v>2249230237</v>
      </c>
      <c r="H50" s="94">
        <v>42642</v>
      </c>
      <c r="I50" s="94">
        <v>42780</v>
      </c>
      <c r="J50" s="95">
        <v>659</v>
      </c>
      <c r="K50" s="96">
        <v>7245160755.5299988</v>
      </c>
      <c r="L50" s="97">
        <f t="shared" si="6"/>
        <v>3.2211734647465522</v>
      </c>
      <c r="M50" s="95">
        <v>4</v>
      </c>
      <c r="N50" s="96">
        <v>83985119.129999995</v>
      </c>
      <c r="O50" s="98">
        <f t="shared" si="7"/>
        <v>3.7339494084882338E-2</v>
      </c>
      <c r="P50" s="99">
        <v>555</v>
      </c>
      <c r="Q50" s="100">
        <v>6189876584.2599993</v>
      </c>
      <c r="R50" s="98">
        <f t="shared" si="8"/>
        <v>2.7519977645845595</v>
      </c>
      <c r="S50" s="99">
        <f t="shared" si="16"/>
        <v>100</v>
      </c>
      <c r="T50" s="100">
        <f t="shared" si="17"/>
        <v>971299052.13999939</v>
      </c>
      <c r="U50" s="101">
        <f t="shared" si="9"/>
        <v>0.13406176686951191</v>
      </c>
    </row>
    <row r="51" spans="1:21" s="3" customFormat="1" ht="38.25" x14ac:dyDescent="0.25">
      <c r="A51" s="12">
        <v>48</v>
      </c>
      <c r="B51" s="5" t="s">
        <v>54</v>
      </c>
      <c r="C51" s="12" t="s">
        <v>117</v>
      </c>
      <c r="D51" s="38" t="s">
        <v>94</v>
      </c>
      <c r="E51" s="12" t="s">
        <v>1</v>
      </c>
      <c r="F51" s="12" t="s">
        <v>101</v>
      </c>
      <c r="G51" s="14">
        <v>1146035000</v>
      </c>
      <c r="H51" s="11">
        <v>42615</v>
      </c>
      <c r="I51" s="11">
        <v>44865</v>
      </c>
      <c r="J51" s="16">
        <v>9</v>
      </c>
      <c r="K51" s="41">
        <v>509203832.07999992</v>
      </c>
      <c r="L51" s="46">
        <f t="shared" si="6"/>
        <v>0.44431787168803738</v>
      </c>
      <c r="M51" s="16">
        <v>1</v>
      </c>
      <c r="N51" s="41">
        <v>59698308.399999999</v>
      </c>
      <c r="O51" s="48">
        <f t="shared" si="7"/>
        <v>5.2091173829769598E-2</v>
      </c>
      <c r="P51" s="23">
        <v>7</v>
      </c>
      <c r="Q51" s="33">
        <v>389265426.02000004</v>
      </c>
      <c r="R51" s="48">
        <f t="shared" si="8"/>
        <v>0.33966277296941194</v>
      </c>
      <c r="S51" s="23">
        <f t="shared" si="16"/>
        <v>1</v>
      </c>
      <c r="T51" s="27">
        <f t="shared" si="17"/>
        <v>60240097.659999907</v>
      </c>
      <c r="U51" s="49">
        <f t="shared" si="9"/>
        <v>0.11830252222166253</v>
      </c>
    </row>
    <row r="52" spans="1:21" s="3" customFormat="1" ht="38.25" x14ac:dyDescent="0.25">
      <c r="A52" s="90">
        <v>49</v>
      </c>
      <c r="B52" s="91" t="s">
        <v>53</v>
      </c>
      <c r="C52" s="90" t="s">
        <v>116</v>
      </c>
      <c r="D52" s="92" t="s">
        <v>91</v>
      </c>
      <c r="E52" s="90" t="s">
        <v>5</v>
      </c>
      <c r="F52" s="90" t="s">
        <v>101</v>
      </c>
      <c r="G52" s="93">
        <v>1300000000</v>
      </c>
      <c r="H52" s="94">
        <v>42625</v>
      </c>
      <c r="I52" s="94">
        <v>42943</v>
      </c>
      <c r="J52" s="95">
        <v>29</v>
      </c>
      <c r="K52" s="96">
        <v>1083855687.7399998</v>
      </c>
      <c r="L52" s="97">
        <f t="shared" si="6"/>
        <v>0.83373514441538443</v>
      </c>
      <c r="M52" s="95">
        <v>1</v>
      </c>
      <c r="N52" s="96">
        <v>54457761.899999999</v>
      </c>
      <c r="O52" s="98">
        <f t="shared" si="7"/>
        <v>4.1890586076923073E-2</v>
      </c>
      <c r="P52" s="99">
        <v>25</v>
      </c>
      <c r="Q52" s="100">
        <v>958387212.50999987</v>
      </c>
      <c r="R52" s="98">
        <f t="shared" si="8"/>
        <v>0.73722093269999989</v>
      </c>
      <c r="S52" s="99">
        <f t="shared" si="16"/>
        <v>3</v>
      </c>
      <c r="T52" s="100">
        <f t="shared" si="17"/>
        <v>71010713.329999924</v>
      </c>
      <c r="U52" s="101">
        <f t="shared" si="9"/>
        <v>6.5516760333719171E-2</v>
      </c>
    </row>
    <row r="53" spans="1:21" s="3" customFormat="1" ht="25.5" x14ac:dyDescent="0.25">
      <c r="A53" s="13">
        <v>50</v>
      </c>
      <c r="B53" s="5" t="s">
        <v>57</v>
      </c>
      <c r="C53" s="12" t="s">
        <v>117</v>
      </c>
      <c r="D53" s="39" t="s">
        <v>97</v>
      </c>
      <c r="E53" s="13" t="s">
        <v>1</v>
      </c>
      <c r="F53" s="13" t="s">
        <v>101</v>
      </c>
      <c r="G53" s="15">
        <v>5912241050</v>
      </c>
      <c r="H53" s="11">
        <v>42628</v>
      </c>
      <c r="I53" s="11">
        <v>43830</v>
      </c>
      <c r="J53" s="17">
        <v>79</v>
      </c>
      <c r="K53" s="41">
        <v>3165085194.249999</v>
      </c>
      <c r="L53" s="46">
        <f t="shared" si="6"/>
        <v>0.53534440958729157</v>
      </c>
      <c r="M53" s="17">
        <v>23</v>
      </c>
      <c r="N53" s="41">
        <v>774337521.05999994</v>
      </c>
      <c r="O53" s="48">
        <f t="shared" si="7"/>
        <v>0.13097191310560655</v>
      </c>
      <c r="P53" s="23">
        <v>41</v>
      </c>
      <c r="Q53" s="33">
        <v>1962799696.5399995</v>
      </c>
      <c r="R53" s="48">
        <f t="shared" si="8"/>
        <v>0.33198911883675641</v>
      </c>
      <c r="S53" s="23">
        <f t="shared" ref="S53" si="18">J53-M53-P53</f>
        <v>15</v>
      </c>
      <c r="T53" s="27">
        <f t="shared" ref="T53" si="19">K53-N53-Q53</f>
        <v>427947976.64999962</v>
      </c>
      <c r="U53" s="49">
        <f t="shared" si="9"/>
        <v>0.13520899134956982</v>
      </c>
    </row>
    <row r="54" spans="1:21" s="3" customFormat="1" ht="25.5" x14ac:dyDescent="0.25">
      <c r="A54" s="13">
        <v>51</v>
      </c>
      <c r="B54" s="5" t="s">
        <v>58</v>
      </c>
      <c r="C54" s="12" t="s">
        <v>118</v>
      </c>
      <c r="D54" s="39" t="s">
        <v>97</v>
      </c>
      <c r="E54" s="13" t="s">
        <v>1</v>
      </c>
      <c r="F54" s="13" t="s">
        <v>101</v>
      </c>
      <c r="G54" s="15">
        <v>2533000000</v>
      </c>
      <c r="H54" s="11">
        <v>42628</v>
      </c>
      <c r="I54" s="11">
        <v>43769</v>
      </c>
      <c r="J54" s="17">
        <v>41</v>
      </c>
      <c r="K54" s="41">
        <v>1046855568.8099999</v>
      </c>
      <c r="L54" s="46">
        <f t="shared" si="6"/>
        <v>0.41328684121989734</v>
      </c>
      <c r="M54" s="17">
        <v>17</v>
      </c>
      <c r="N54" s="41">
        <v>225057819.09</v>
      </c>
      <c r="O54" s="48">
        <f t="shared" si="7"/>
        <v>8.8850303628108959E-2</v>
      </c>
      <c r="P54" s="23">
        <v>23</v>
      </c>
      <c r="Q54" s="33">
        <v>805130364.07999992</v>
      </c>
      <c r="R54" s="48">
        <f t="shared" si="8"/>
        <v>0.31785644061587048</v>
      </c>
      <c r="S54" s="23">
        <f t="shared" ref="S54" si="20">J54-M54-P54</f>
        <v>1</v>
      </c>
      <c r="T54" s="27">
        <f t="shared" ref="T54" si="21">K54-N54-Q54</f>
        <v>16667385.639999986</v>
      </c>
      <c r="U54" s="49">
        <f t="shared" si="9"/>
        <v>1.5921380309364384E-2</v>
      </c>
    </row>
    <row r="55" spans="1:21" s="3" customFormat="1" ht="25.5" x14ac:dyDescent="0.25">
      <c r="A55" s="83">
        <v>52</v>
      </c>
      <c r="B55" s="71" t="s">
        <v>59</v>
      </c>
      <c r="C55" s="70" t="s">
        <v>116</v>
      </c>
      <c r="D55" s="85" t="s">
        <v>94</v>
      </c>
      <c r="E55" s="70" t="s">
        <v>5</v>
      </c>
      <c r="F55" s="70" t="s">
        <v>102</v>
      </c>
      <c r="G55" s="86">
        <v>3101850104</v>
      </c>
      <c r="H55" s="74">
        <v>42674</v>
      </c>
      <c r="I55" s="74">
        <v>42822</v>
      </c>
      <c r="J55" s="81">
        <v>88</v>
      </c>
      <c r="K55" s="87">
        <v>5675103787.6500006</v>
      </c>
      <c r="L55" s="77">
        <f t="shared" si="6"/>
        <v>1.8295867296526205</v>
      </c>
      <c r="M55" s="81"/>
      <c r="N55" s="87"/>
      <c r="O55" s="88">
        <f t="shared" si="7"/>
        <v>0</v>
      </c>
      <c r="P55" s="78">
        <v>78</v>
      </c>
      <c r="Q55" s="79">
        <v>5126264638.1500006</v>
      </c>
      <c r="R55" s="88">
        <f t="shared" si="8"/>
        <v>1.6526474414541859</v>
      </c>
      <c r="S55" s="78">
        <f t="shared" ref="S55:S56" si="22">J55-M55-P55</f>
        <v>10</v>
      </c>
      <c r="T55" s="79">
        <f t="shared" ref="T55:T56" si="23">K55-N55-Q55</f>
        <v>548839149.5</v>
      </c>
      <c r="U55" s="69">
        <f t="shared" si="9"/>
        <v>9.670997571786584E-2</v>
      </c>
    </row>
    <row r="56" spans="1:21" s="9" customFormat="1" ht="25.5" x14ac:dyDescent="0.25">
      <c r="A56" s="13">
        <v>53</v>
      </c>
      <c r="B56" s="5" t="s">
        <v>60</v>
      </c>
      <c r="C56" s="12" t="s">
        <v>119</v>
      </c>
      <c r="D56" s="39" t="s">
        <v>99</v>
      </c>
      <c r="E56" s="13" t="s">
        <v>1</v>
      </c>
      <c r="F56" s="13" t="s">
        <v>101</v>
      </c>
      <c r="G56" s="15">
        <v>1615000000</v>
      </c>
      <c r="H56" s="11">
        <v>42642</v>
      </c>
      <c r="I56" s="11">
        <v>43830</v>
      </c>
      <c r="J56" s="17">
        <v>350</v>
      </c>
      <c r="K56" s="41">
        <v>903738840.58000016</v>
      </c>
      <c r="L56" s="46">
        <f t="shared" si="6"/>
        <v>0.55959061336222915</v>
      </c>
      <c r="M56" s="17">
        <v>172</v>
      </c>
      <c r="N56" s="41">
        <v>448901012.94999987</v>
      </c>
      <c r="O56" s="48">
        <f t="shared" si="7"/>
        <v>0.27795728356037142</v>
      </c>
      <c r="P56" s="23">
        <v>159</v>
      </c>
      <c r="Q56" s="33">
        <v>440812899.68999994</v>
      </c>
      <c r="R56" s="48">
        <f t="shared" si="8"/>
        <v>0.27294916389473678</v>
      </c>
      <c r="S56" s="23">
        <f t="shared" si="22"/>
        <v>19</v>
      </c>
      <c r="T56" s="27">
        <f t="shared" si="23"/>
        <v>14024927.940000355</v>
      </c>
      <c r="U56" s="49">
        <f t="shared" si="9"/>
        <v>1.5518784089217034E-2</v>
      </c>
    </row>
    <row r="57" spans="1:21" s="9" customFormat="1" ht="25.5" x14ac:dyDescent="0.25">
      <c r="A57" s="70">
        <v>54</v>
      </c>
      <c r="B57" s="71" t="s">
        <v>61</v>
      </c>
      <c r="C57" s="70" t="s">
        <v>116</v>
      </c>
      <c r="D57" s="72" t="s">
        <v>89</v>
      </c>
      <c r="E57" s="83" t="s">
        <v>1</v>
      </c>
      <c r="F57" s="83" t="s">
        <v>102</v>
      </c>
      <c r="G57" s="73">
        <v>1575000000</v>
      </c>
      <c r="H57" s="74">
        <v>42674</v>
      </c>
      <c r="I57" s="74">
        <v>42860</v>
      </c>
      <c r="J57" s="75">
        <v>11</v>
      </c>
      <c r="K57" s="87">
        <v>2200222745.3299999</v>
      </c>
      <c r="L57" s="77">
        <f t="shared" si="6"/>
        <v>1.396966822431746</v>
      </c>
      <c r="M57" s="75"/>
      <c r="N57" s="87"/>
      <c r="O57" s="88">
        <f t="shared" si="7"/>
        <v>0</v>
      </c>
      <c r="P57" s="78">
        <v>10</v>
      </c>
      <c r="Q57" s="79">
        <v>1613023724.0299997</v>
      </c>
      <c r="R57" s="88">
        <f t="shared" si="8"/>
        <v>1.0241420470031743</v>
      </c>
      <c r="S57" s="78">
        <f t="shared" ref="S57:T58" si="24">J57-M57-P57</f>
        <v>1</v>
      </c>
      <c r="T57" s="79">
        <f t="shared" si="24"/>
        <v>587199021.30000019</v>
      </c>
      <c r="U57" s="69">
        <f t="shared" si="9"/>
        <v>0.26688162484745576</v>
      </c>
    </row>
    <row r="58" spans="1:21" s="9" customFormat="1" ht="25.5" x14ac:dyDescent="0.25">
      <c r="A58" s="12">
        <v>55</v>
      </c>
      <c r="B58" s="5" t="s">
        <v>62</v>
      </c>
      <c r="C58" s="12" t="s">
        <v>119</v>
      </c>
      <c r="D58" s="38" t="s">
        <v>99</v>
      </c>
      <c r="E58" s="13" t="s">
        <v>1</v>
      </c>
      <c r="F58" s="13" t="s">
        <v>101</v>
      </c>
      <c r="G58" s="14">
        <v>427500000</v>
      </c>
      <c r="H58" s="11">
        <v>42662</v>
      </c>
      <c r="I58" s="11">
        <v>44865</v>
      </c>
      <c r="J58" s="16">
        <v>28</v>
      </c>
      <c r="K58" s="41">
        <v>106108984.35999998</v>
      </c>
      <c r="L58" s="46">
        <f t="shared" si="6"/>
        <v>0.24820815054970757</v>
      </c>
      <c r="M58" s="16">
        <v>12</v>
      </c>
      <c r="N58" s="41">
        <v>53486149.340000004</v>
      </c>
      <c r="O58" s="48">
        <f t="shared" si="7"/>
        <v>0.12511379962573099</v>
      </c>
      <c r="P58" s="23">
        <v>11</v>
      </c>
      <c r="Q58" s="33">
        <v>41649885.219999999</v>
      </c>
      <c r="R58" s="48">
        <f t="shared" si="8"/>
        <v>9.742663209356725E-2</v>
      </c>
      <c r="S58" s="23">
        <f t="shared" si="24"/>
        <v>5</v>
      </c>
      <c r="T58" s="27">
        <f t="shared" si="24"/>
        <v>10972949.799999982</v>
      </c>
      <c r="U58" s="49">
        <f t="shared" si="9"/>
        <v>0.10341207077029065</v>
      </c>
    </row>
    <row r="59" spans="1:21" s="9" customFormat="1" ht="38.25" x14ac:dyDescent="0.25">
      <c r="A59" s="70">
        <v>56</v>
      </c>
      <c r="B59" s="71" t="s">
        <v>63</v>
      </c>
      <c r="C59" s="70" t="s">
        <v>116</v>
      </c>
      <c r="D59" s="72" t="s">
        <v>95</v>
      </c>
      <c r="E59" s="70" t="s">
        <v>5</v>
      </c>
      <c r="F59" s="70" t="s">
        <v>102</v>
      </c>
      <c r="G59" s="73">
        <v>151200000</v>
      </c>
      <c r="H59" s="74">
        <v>42692</v>
      </c>
      <c r="I59" s="74">
        <v>42843</v>
      </c>
      <c r="J59" s="75">
        <v>39</v>
      </c>
      <c r="K59" s="87">
        <v>300058686.15000004</v>
      </c>
      <c r="L59" s="77">
        <f t="shared" si="6"/>
        <v>1.9845151200396827</v>
      </c>
      <c r="M59" s="75"/>
      <c r="N59" s="87"/>
      <c r="O59" s="88">
        <f t="shared" si="7"/>
        <v>0</v>
      </c>
      <c r="P59" s="78">
        <v>27</v>
      </c>
      <c r="Q59" s="79">
        <v>208262822.84999996</v>
      </c>
      <c r="R59" s="88">
        <f t="shared" si="8"/>
        <v>1.3773996220238094</v>
      </c>
      <c r="S59" s="78">
        <f t="shared" ref="S59:S61" si="25">J59-M59-P59</f>
        <v>12</v>
      </c>
      <c r="T59" s="79">
        <f t="shared" ref="T59:T61" si="26">K59-N59-Q59</f>
        <v>91795863.300000072</v>
      </c>
      <c r="U59" s="69">
        <f t="shared" si="9"/>
        <v>0.30592636553141178</v>
      </c>
    </row>
    <row r="60" spans="1:21" s="9" customFormat="1" ht="38.25" x14ac:dyDescent="0.25">
      <c r="A60" s="70">
        <v>57</v>
      </c>
      <c r="B60" s="71" t="s">
        <v>64</v>
      </c>
      <c r="C60" s="70" t="s">
        <v>116</v>
      </c>
      <c r="D60" s="72" t="s">
        <v>95</v>
      </c>
      <c r="E60" s="70" t="s">
        <v>5</v>
      </c>
      <c r="F60" s="70" t="s">
        <v>102</v>
      </c>
      <c r="G60" s="73">
        <v>352800000</v>
      </c>
      <c r="H60" s="74">
        <v>42692</v>
      </c>
      <c r="I60" s="74">
        <v>42843</v>
      </c>
      <c r="J60" s="75">
        <v>147</v>
      </c>
      <c r="K60" s="87">
        <v>1274615397.3799992</v>
      </c>
      <c r="L60" s="77">
        <f t="shared" si="6"/>
        <v>3.6128554347505646</v>
      </c>
      <c r="M60" s="75"/>
      <c r="N60" s="87"/>
      <c r="O60" s="88">
        <f t="shared" si="7"/>
        <v>0</v>
      </c>
      <c r="P60" s="78">
        <v>117</v>
      </c>
      <c r="Q60" s="79">
        <v>942892360.47999918</v>
      </c>
      <c r="R60" s="88">
        <f t="shared" si="8"/>
        <v>2.6725973936507912</v>
      </c>
      <c r="S60" s="78">
        <f t="shared" si="25"/>
        <v>30</v>
      </c>
      <c r="T60" s="79">
        <f t="shared" si="26"/>
        <v>331723036.89999998</v>
      </c>
      <c r="U60" s="69">
        <f t="shared" si="9"/>
        <v>0.26025343612031065</v>
      </c>
    </row>
    <row r="61" spans="1:21" s="3" customFormat="1" ht="38.25" x14ac:dyDescent="0.25">
      <c r="A61" s="12">
        <v>58</v>
      </c>
      <c r="B61" s="5" t="s">
        <v>66</v>
      </c>
      <c r="C61" s="12" t="s">
        <v>117</v>
      </c>
      <c r="D61" s="38" t="s">
        <v>95</v>
      </c>
      <c r="E61" s="12" t="s">
        <v>1</v>
      </c>
      <c r="F61" s="12" t="s">
        <v>101</v>
      </c>
      <c r="G61" s="14">
        <v>535000000</v>
      </c>
      <c r="H61" s="11">
        <v>42684</v>
      </c>
      <c r="I61" s="11">
        <v>44865</v>
      </c>
      <c r="J61" s="16">
        <v>41</v>
      </c>
      <c r="K61" s="41">
        <v>859644164.70999992</v>
      </c>
      <c r="L61" s="46">
        <f t="shared" si="6"/>
        <v>1.6068115228224298</v>
      </c>
      <c r="M61" s="16">
        <v>4</v>
      </c>
      <c r="N61" s="41">
        <v>54595867.950000003</v>
      </c>
      <c r="O61" s="48">
        <f t="shared" si="7"/>
        <v>0.10204835130841122</v>
      </c>
      <c r="P61" s="23">
        <v>32</v>
      </c>
      <c r="Q61" s="33">
        <v>713595657.01999998</v>
      </c>
      <c r="R61" s="48">
        <f t="shared" si="8"/>
        <v>1.3338236579813083</v>
      </c>
      <c r="S61" s="23">
        <f t="shared" si="25"/>
        <v>5</v>
      </c>
      <c r="T61" s="27">
        <f t="shared" si="26"/>
        <v>91452639.73999989</v>
      </c>
      <c r="U61" s="49">
        <f t="shared" si="9"/>
        <v>0.1063842965430369</v>
      </c>
    </row>
    <row r="62" spans="1:21" s="3" customFormat="1" ht="38.25" x14ac:dyDescent="0.25">
      <c r="A62" s="13">
        <v>59</v>
      </c>
      <c r="B62" s="5" t="s">
        <v>67</v>
      </c>
      <c r="C62" s="12" t="s">
        <v>118</v>
      </c>
      <c r="D62" s="38" t="s">
        <v>95</v>
      </c>
      <c r="E62" s="13" t="s">
        <v>1</v>
      </c>
      <c r="F62" s="12" t="s">
        <v>101</v>
      </c>
      <c r="G62" s="14">
        <v>337393700</v>
      </c>
      <c r="H62" s="11">
        <v>42684</v>
      </c>
      <c r="I62" s="11">
        <v>44865</v>
      </c>
      <c r="J62" s="17">
        <v>11</v>
      </c>
      <c r="K62" s="32">
        <v>186044895.71000004</v>
      </c>
      <c r="L62" s="46">
        <f t="shared" si="6"/>
        <v>0.55141781162481707</v>
      </c>
      <c r="M62" s="17"/>
      <c r="N62" s="41"/>
      <c r="O62" s="48">
        <f t="shared" si="7"/>
        <v>0</v>
      </c>
      <c r="P62" s="23">
        <v>8</v>
      </c>
      <c r="Q62" s="33">
        <v>163448988.70999998</v>
      </c>
      <c r="R62" s="48">
        <f t="shared" si="8"/>
        <v>0.48444588239199482</v>
      </c>
      <c r="S62" s="23">
        <f t="shared" ref="S62:S63" si="27">J62-M62-P62</f>
        <v>3</v>
      </c>
      <c r="T62" s="27">
        <f t="shared" ref="T62:T63" si="28">K62-N62-Q62</f>
        <v>22595907.00000006</v>
      </c>
      <c r="U62" s="49">
        <f t="shared" si="9"/>
        <v>0.12145405502133061</v>
      </c>
    </row>
    <row r="63" spans="1:21" s="3" customFormat="1" ht="25.5" x14ac:dyDescent="0.25">
      <c r="A63" s="13">
        <v>60</v>
      </c>
      <c r="B63" s="5" t="s">
        <v>78</v>
      </c>
      <c r="C63" s="12" t="s">
        <v>117</v>
      </c>
      <c r="D63" s="38" t="s">
        <v>91</v>
      </c>
      <c r="E63" s="13" t="s">
        <v>1</v>
      </c>
      <c r="F63" s="12" t="s">
        <v>101</v>
      </c>
      <c r="G63" s="14">
        <v>1202620000</v>
      </c>
      <c r="H63" s="11">
        <v>42703</v>
      </c>
      <c r="I63" s="11">
        <v>44865</v>
      </c>
      <c r="J63" s="17">
        <v>49</v>
      </c>
      <c r="K63" s="41">
        <v>758534240.39000022</v>
      </c>
      <c r="L63" s="46">
        <f t="shared" si="6"/>
        <v>0.63073476275964169</v>
      </c>
      <c r="M63" s="17">
        <v>23</v>
      </c>
      <c r="N63" s="41">
        <v>300686106.37000006</v>
      </c>
      <c r="O63" s="48">
        <f t="shared" si="7"/>
        <v>0.25002586550198735</v>
      </c>
      <c r="P63" s="23">
        <v>16</v>
      </c>
      <c r="Q63" s="33">
        <v>326463282.21000004</v>
      </c>
      <c r="R63" s="48">
        <f t="shared" si="8"/>
        <v>0.27146004740483282</v>
      </c>
      <c r="S63" s="23">
        <f t="shared" si="27"/>
        <v>10</v>
      </c>
      <c r="T63" s="27">
        <f t="shared" si="28"/>
        <v>131384851.81000012</v>
      </c>
      <c r="U63" s="49">
        <f t="shared" si="9"/>
        <v>0.17320886100335908</v>
      </c>
    </row>
    <row r="64" spans="1:21" s="3" customFormat="1" ht="25.5" x14ac:dyDescent="0.25">
      <c r="A64" s="13">
        <v>61</v>
      </c>
      <c r="B64" s="5" t="s">
        <v>79</v>
      </c>
      <c r="C64" s="12" t="s">
        <v>118</v>
      </c>
      <c r="D64" s="38" t="s">
        <v>91</v>
      </c>
      <c r="E64" s="13" t="s">
        <v>1</v>
      </c>
      <c r="F64" s="12" t="s">
        <v>101</v>
      </c>
      <c r="G64" s="14">
        <v>1039855000</v>
      </c>
      <c r="H64" s="11">
        <v>42703</v>
      </c>
      <c r="I64" s="11">
        <v>44865</v>
      </c>
      <c r="J64" s="17">
        <v>23</v>
      </c>
      <c r="K64" s="32">
        <v>318960971</v>
      </c>
      <c r="L64" s="46">
        <f t="shared" si="6"/>
        <v>0.306736007424112</v>
      </c>
      <c r="M64" s="17">
        <v>10</v>
      </c>
      <c r="N64" s="41">
        <v>112867474.34999999</v>
      </c>
      <c r="O64" s="48">
        <f t="shared" si="7"/>
        <v>0.10854155084122305</v>
      </c>
      <c r="P64" s="23">
        <v>11</v>
      </c>
      <c r="Q64" s="33">
        <v>149625962.81</v>
      </c>
      <c r="R64" s="48">
        <f t="shared" si="8"/>
        <v>0.14389117983757352</v>
      </c>
      <c r="S64" s="23">
        <f t="shared" ref="S64" si="29">J64-M64-P64</f>
        <v>2</v>
      </c>
      <c r="T64" s="27">
        <f t="shared" ref="T64" si="30">K64-N64-Q64</f>
        <v>56467533.840000004</v>
      </c>
      <c r="U64" s="49">
        <f t="shared" si="9"/>
        <v>0.17703587264286327</v>
      </c>
    </row>
    <row r="65" spans="1:23" s="3" customFormat="1" ht="25.5" x14ac:dyDescent="0.25">
      <c r="A65" s="13">
        <v>62</v>
      </c>
      <c r="B65" s="5" t="s">
        <v>80</v>
      </c>
      <c r="C65" s="12" t="s">
        <v>119</v>
      </c>
      <c r="D65" s="39" t="s">
        <v>99</v>
      </c>
      <c r="E65" s="13" t="s">
        <v>1</v>
      </c>
      <c r="F65" s="12" t="s">
        <v>101</v>
      </c>
      <c r="G65" s="14">
        <v>1900000000</v>
      </c>
      <c r="H65" s="11">
        <v>42703</v>
      </c>
      <c r="I65" s="11">
        <v>44865</v>
      </c>
      <c r="J65" s="17">
        <v>125</v>
      </c>
      <c r="K65" s="41">
        <v>281573873.81999993</v>
      </c>
      <c r="L65" s="46">
        <f t="shared" si="6"/>
        <v>0.1481967756947368</v>
      </c>
      <c r="M65" s="17">
        <v>66</v>
      </c>
      <c r="N65" s="41">
        <v>180730599.78000006</v>
      </c>
      <c r="O65" s="48">
        <f t="shared" si="7"/>
        <v>9.5121368305263188E-2</v>
      </c>
      <c r="P65" s="23">
        <v>45</v>
      </c>
      <c r="Q65" s="33">
        <v>76172493.780000001</v>
      </c>
      <c r="R65" s="48">
        <f t="shared" si="8"/>
        <v>4.0090786199999999E-2</v>
      </c>
      <c r="S65" s="23">
        <f t="shared" ref="S65" si="31">J65-M65-P65</f>
        <v>14</v>
      </c>
      <c r="T65" s="27">
        <f t="shared" ref="T65" si="32">K65-N65-Q65</f>
        <v>24670780.259999871</v>
      </c>
      <c r="U65" s="49">
        <f t="shared" si="9"/>
        <v>8.7617433838236766E-2</v>
      </c>
    </row>
    <row r="66" spans="1:23" s="3" customFormat="1" ht="25.5" x14ac:dyDescent="0.25">
      <c r="A66" s="13">
        <v>63</v>
      </c>
      <c r="B66" s="5" t="s">
        <v>83</v>
      </c>
      <c r="C66" s="12" t="s">
        <v>117</v>
      </c>
      <c r="D66" s="38" t="s">
        <v>93</v>
      </c>
      <c r="E66" s="13" t="s">
        <v>1</v>
      </c>
      <c r="F66" s="12" t="s">
        <v>101</v>
      </c>
      <c r="G66" s="14">
        <v>66455000</v>
      </c>
      <c r="H66" s="11">
        <v>42720</v>
      </c>
      <c r="I66" s="11">
        <v>44865</v>
      </c>
      <c r="J66" s="17">
        <v>25</v>
      </c>
      <c r="K66" s="41">
        <v>89186654.100000009</v>
      </c>
      <c r="L66" s="46">
        <f t="shared" si="6"/>
        <v>1.3420608547137163</v>
      </c>
      <c r="M66" s="17">
        <v>4</v>
      </c>
      <c r="N66" s="41">
        <v>14364619.199999999</v>
      </c>
      <c r="O66" s="48">
        <f t="shared" si="7"/>
        <v>0.21615558197276352</v>
      </c>
      <c r="P66" s="23">
        <v>4</v>
      </c>
      <c r="Q66" s="27">
        <v>14277561.01</v>
      </c>
      <c r="R66" s="48">
        <f t="shared" si="8"/>
        <v>0.21484554977052139</v>
      </c>
      <c r="S66" s="23">
        <f t="shared" ref="S66:S73" si="33">J66-M66-P66</f>
        <v>17</v>
      </c>
      <c r="T66" s="27">
        <f t="shared" ref="T66:T73" si="34">K66-N66-Q66</f>
        <v>60544473.890000008</v>
      </c>
      <c r="U66" s="49">
        <f t="shared" si="9"/>
        <v>0.6788512754623004</v>
      </c>
    </row>
    <row r="67" spans="1:23" s="3" customFormat="1" ht="25.5" x14ac:dyDescent="0.25">
      <c r="A67" s="13">
        <v>64</v>
      </c>
      <c r="B67" s="5" t="s">
        <v>81</v>
      </c>
      <c r="C67" s="12" t="s">
        <v>118</v>
      </c>
      <c r="D67" s="38" t="s">
        <v>93</v>
      </c>
      <c r="E67" s="13" t="s">
        <v>1</v>
      </c>
      <c r="F67" s="12" t="s">
        <v>101</v>
      </c>
      <c r="G67" s="14">
        <v>33000000</v>
      </c>
      <c r="H67" s="11">
        <v>42720</v>
      </c>
      <c r="I67" s="11">
        <v>44865</v>
      </c>
      <c r="J67" s="17">
        <v>3</v>
      </c>
      <c r="K67" s="32">
        <v>2696778</v>
      </c>
      <c r="L67" s="46">
        <f t="shared" si="6"/>
        <v>8.1720545454545448E-2</v>
      </c>
      <c r="M67" s="17">
        <v>1</v>
      </c>
      <c r="N67" s="41">
        <v>848300</v>
      </c>
      <c r="O67" s="48">
        <f t="shared" si="7"/>
        <v>2.5706060606060607E-2</v>
      </c>
      <c r="P67" s="23">
        <v>1</v>
      </c>
      <c r="Q67" s="33">
        <v>564740</v>
      </c>
      <c r="R67" s="48">
        <f t="shared" si="8"/>
        <v>1.7113333333333335E-2</v>
      </c>
      <c r="S67" s="23">
        <f t="shared" si="33"/>
        <v>1</v>
      </c>
      <c r="T67" s="27">
        <f t="shared" si="34"/>
        <v>1283738</v>
      </c>
      <c r="U67" s="49">
        <f t="shared" si="9"/>
        <v>0.47602657690028621</v>
      </c>
    </row>
    <row r="68" spans="1:23" s="3" customFormat="1" ht="25.5" x14ac:dyDescent="0.25">
      <c r="A68" s="13">
        <v>65</v>
      </c>
      <c r="B68" s="5" t="s">
        <v>82</v>
      </c>
      <c r="C68" s="12" t="s">
        <v>119</v>
      </c>
      <c r="D68" s="39" t="s">
        <v>99</v>
      </c>
      <c r="E68" s="13" t="s">
        <v>1</v>
      </c>
      <c r="F68" s="12" t="s">
        <v>101</v>
      </c>
      <c r="G68" s="14">
        <v>950000000</v>
      </c>
      <c r="H68" s="11">
        <v>42720</v>
      </c>
      <c r="I68" s="11">
        <v>44865</v>
      </c>
      <c r="J68" s="17">
        <v>29</v>
      </c>
      <c r="K68" s="41">
        <v>64240898</v>
      </c>
      <c r="L68" s="46">
        <f t="shared" si="6"/>
        <v>6.7621997894736843E-2</v>
      </c>
      <c r="M68" s="17">
        <v>20</v>
      </c>
      <c r="N68" s="41">
        <v>43074258.809999995</v>
      </c>
      <c r="O68" s="48">
        <f t="shared" si="7"/>
        <v>4.534132506315789E-2</v>
      </c>
      <c r="P68" s="23">
        <v>2</v>
      </c>
      <c r="Q68" s="27">
        <v>4323028.2699999996</v>
      </c>
      <c r="R68" s="48">
        <f t="shared" si="8"/>
        <v>4.5505560736842096E-3</v>
      </c>
      <c r="S68" s="23">
        <f t="shared" si="33"/>
        <v>7</v>
      </c>
      <c r="T68" s="27">
        <f t="shared" si="34"/>
        <v>16843610.920000006</v>
      </c>
      <c r="U68" s="49">
        <f t="shared" si="9"/>
        <v>0.26219451228717267</v>
      </c>
    </row>
    <row r="69" spans="1:23" s="3" customFormat="1" ht="25.5" x14ac:dyDescent="0.25">
      <c r="A69" s="13">
        <v>66</v>
      </c>
      <c r="B69" s="5" t="s">
        <v>84</v>
      </c>
      <c r="C69" s="12" t="s">
        <v>117</v>
      </c>
      <c r="D69" s="38" t="s">
        <v>95</v>
      </c>
      <c r="E69" s="13" t="s">
        <v>1</v>
      </c>
      <c r="F69" s="12" t="s">
        <v>101</v>
      </c>
      <c r="G69" s="14">
        <v>3032947000</v>
      </c>
      <c r="H69" s="11">
        <v>42740</v>
      </c>
      <c r="I69" s="11">
        <v>44865</v>
      </c>
      <c r="J69" s="17">
        <v>289</v>
      </c>
      <c r="K69" s="41">
        <v>2846257816.3400006</v>
      </c>
      <c r="L69" s="46">
        <f t="shared" si="6"/>
        <v>0.93844627563224836</v>
      </c>
      <c r="M69" s="17">
        <v>57</v>
      </c>
      <c r="N69" s="41">
        <v>699541408.31999981</v>
      </c>
      <c r="O69" s="48">
        <f t="shared" si="7"/>
        <v>0.23064742256293955</v>
      </c>
      <c r="P69" s="23">
        <v>184</v>
      </c>
      <c r="Q69" s="33">
        <v>1568515036.1700001</v>
      </c>
      <c r="R69" s="48">
        <f t="shared" si="8"/>
        <v>0.51715873576755544</v>
      </c>
      <c r="S69" s="23">
        <f t="shared" si="33"/>
        <v>48</v>
      </c>
      <c r="T69" s="27">
        <f t="shared" si="34"/>
        <v>578201371.85000086</v>
      </c>
      <c r="U69" s="49">
        <f t="shared" si="9"/>
        <v>0.20314441247402854</v>
      </c>
      <c r="W69" s="40"/>
    </row>
    <row r="70" spans="1:23" s="3" customFormat="1" ht="25.5" x14ac:dyDescent="0.25">
      <c r="A70" s="13">
        <v>67</v>
      </c>
      <c r="B70" s="5" t="s">
        <v>85</v>
      </c>
      <c r="C70" s="12" t="s">
        <v>118</v>
      </c>
      <c r="D70" s="38" t="s">
        <v>95</v>
      </c>
      <c r="E70" s="13" t="s">
        <v>1</v>
      </c>
      <c r="F70" s="12" t="s">
        <v>101</v>
      </c>
      <c r="G70" s="14">
        <v>669556300</v>
      </c>
      <c r="H70" s="11">
        <v>42740</v>
      </c>
      <c r="I70" s="11">
        <v>44865</v>
      </c>
      <c r="J70" s="17">
        <v>34</v>
      </c>
      <c r="K70" s="32">
        <v>263667691</v>
      </c>
      <c r="L70" s="46">
        <f t="shared" si="6"/>
        <v>0.39379465326515484</v>
      </c>
      <c r="M70" s="17">
        <v>12</v>
      </c>
      <c r="N70" s="41">
        <v>97277707.879999995</v>
      </c>
      <c r="O70" s="48">
        <f t="shared" si="7"/>
        <v>0.14528682334853693</v>
      </c>
      <c r="P70" s="23">
        <v>19</v>
      </c>
      <c r="Q70" s="33">
        <v>147481931.06999999</v>
      </c>
      <c r="R70" s="48">
        <f t="shared" si="8"/>
        <v>0.22026815529926311</v>
      </c>
      <c r="S70" s="23">
        <f t="shared" si="33"/>
        <v>3</v>
      </c>
      <c r="T70" s="27">
        <f t="shared" si="34"/>
        <v>18908052.050000012</v>
      </c>
      <c r="U70" s="49">
        <f t="shared" si="9"/>
        <v>7.1711676080934816E-2</v>
      </c>
    </row>
    <row r="71" spans="1:23" s="3" customFormat="1" ht="51" x14ac:dyDescent="0.25">
      <c r="A71" s="13">
        <v>68</v>
      </c>
      <c r="B71" s="5" t="s">
        <v>100</v>
      </c>
      <c r="C71" s="12" t="s">
        <v>119</v>
      </c>
      <c r="D71" s="38" t="s">
        <v>99</v>
      </c>
      <c r="E71" s="13" t="s">
        <v>1</v>
      </c>
      <c r="F71" s="12" t="s">
        <v>101</v>
      </c>
      <c r="G71" s="14">
        <v>1900000000</v>
      </c>
      <c r="H71" s="11">
        <v>42769</v>
      </c>
      <c r="I71" s="11">
        <v>44865</v>
      </c>
      <c r="J71" s="17">
        <v>359</v>
      </c>
      <c r="K71" s="41">
        <v>825158117.98999929</v>
      </c>
      <c r="L71" s="46">
        <f t="shared" si="6"/>
        <v>0.43429374631052592</v>
      </c>
      <c r="M71" s="17">
        <v>174</v>
      </c>
      <c r="N71" s="41">
        <v>424385597.68999982</v>
      </c>
      <c r="O71" s="48">
        <f t="shared" si="7"/>
        <v>0.22336084088947358</v>
      </c>
      <c r="P71" s="23">
        <v>150</v>
      </c>
      <c r="Q71" s="33">
        <v>312868067.48000008</v>
      </c>
      <c r="R71" s="48">
        <f t="shared" si="8"/>
        <v>0.16466740393684215</v>
      </c>
      <c r="S71" s="23">
        <v>7</v>
      </c>
      <c r="T71" s="27">
        <v>23344270.57</v>
      </c>
      <c r="U71" s="49">
        <f t="shared" si="9"/>
        <v>2.8290663402626703E-2</v>
      </c>
    </row>
    <row r="72" spans="1:23" s="3" customFormat="1" ht="25.5" x14ac:dyDescent="0.25">
      <c r="A72" s="13">
        <v>69</v>
      </c>
      <c r="B72" s="5" t="s">
        <v>105</v>
      </c>
      <c r="C72" s="12" t="s">
        <v>119</v>
      </c>
      <c r="D72" s="38" t="s">
        <v>99</v>
      </c>
      <c r="E72" s="13" t="s">
        <v>1</v>
      </c>
      <c r="F72" s="12" t="s">
        <v>101</v>
      </c>
      <c r="G72" s="14">
        <v>475000000</v>
      </c>
      <c r="H72" s="11">
        <v>42797</v>
      </c>
      <c r="I72" s="11">
        <v>44865</v>
      </c>
      <c r="J72" s="17">
        <v>75</v>
      </c>
      <c r="K72" s="41">
        <v>182407534.42000005</v>
      </c>
      <c r="L72" s="46">
        <f t="shared" si="6"/>
        <v>0.38401586193684223</v>
      </c>
      <c r="M72" s="17">
        <v>39</v>
      </c>
      <c r="N72" s="41">
        <v>106500177.63000001</v>
      </c>
      <c r="O72" s="48">
        <f t="shared" si="7"/>
        <v>0.22421090027368423</v>
      </c>
      <c r="P72" s="23">
        <v>31</v>
      </c>
      <c r="Q72" s="27">
        <v>57708530.529999994</v>
      </c>
      <c r="R72" s="48">
        <f t="shared" si="8"/>
        <v>0.12149164322105262</v>
      </c>
      <c r="S72" s="23">
        <f t="shared" si="33"/>
        <v>5</v>
      </c>
      <c r="T72" s="27">
        <f t="shared" si="34"/>
        <v>18198826.260000043</v>
      </c>
      <c r="U72" s="49">
        <f t="shared" si="9"/>
        <v>9.9770145558223361E-2</v>
      </c>
    </row>
    <row r="73" spans="1:23" s="3" customFormat="1" ht="25.5" x14ac:dyDescent="0.25">
      <c r="A73" s="13">
        <v>70</v>
      </c>
      <c r="B73" s="5" t="s">
        <v>106</v>
      </c>
      <c r="C73" s="12" t="s">
        <v>116</v>
      </c>
      <c r="D73" s="38" t="s">
        <v>86</v>
      </c>
      <c r="E73" s="13" t="s">
        <v>1</v>
      </c>
      <c r="F73" s="12" t="s">
        <v>101</v>
      </c>
      <c r="G73" s="14">
        <v>10395692450</v>
      </c>
      <c r="H73" s="11">
        <v>42814</v>
      </c>
      <c r="I73" s="11">
        <v>43455</v>
      </c>
      <c r="J73" s="17">
        <v>84</v>
      </c>
      <c r="K73" s="32">
        <v>5443151846.7399998</v>
      </c>
      <c r="L73" s="46">
        <f t="shared" si="6"/>
        <v>0.5235968525348208</v>
      </c>
      <c r="M73" s="17">
        <v>19</v>
      </c>
      <c r="N73" s="32">
        <v>1747584959.77</v>
      </c>
      <c r="O73" s="48">
        <f t="shared" ref="O73:O76" si="35">N73/G73</f>
        <v>0.16810664303271111</v>
      </c>
      <c r="P73" s="23">
        <v>59</v>
      </c>
      <c r="Q73" s="27">
        <v>3404790133.7800002</v>
      </c>
      <c r="R73" s="48">
        <f t="shared" ref="R73:R76" si="36">Q73/G73</f>
        <v>0.32751932111843113</v>
      </c>
      <c r="S73" s="23">
        <f t="shared" si="33"/>
        <v>6</v>
      </c>
      <c r="T73" s="27">
        <f t="shared" si="34"/>
        <v>290776753.18999958</v>
      </c>
      <c r="U73" s="49">
        <f t="shared" si="9"/>
        <v>5.3420657989571046E-2</v>
      </c>
    </row>
    <row r="74" spans="1:23" s="3" customFormat="1" ht="38.25" x14ac:dyDescent="0.25">
      <c r="A74" s="13">
        <v>71</v>
      </c>
      <c r="B74" s="5" t="s">
        <v>107</v>
      </c>
      <c r="C74" s="12" t="s">
        <v>119</v>
      </c>
      <c r="D74" s="38" t="s">
        <v>99</v>
      </c>
      <c r="E74" s="13" t="s">
        <v>1</v>
      </c>
      <c r="F74" s="12" t="s">
        <v>104</v>
      </c>
      <c r="G74" s="14">
        <v>190000000</v>
      </c>
      <c r="H74" s="11">
        <v>42830</v>
      </c>
      <c r="I74" s="11">
        <v>44865</v>
      </c>
      <c r="J74" s="17"/>
      <c r="K74" s="32">
        <v>0</v>
      </c>
      <c r="L74" s="46">
        <f t="shared" ref="L74:L77" si="37">K74/G74</f>
        <v>0</v>
      </c>
      <c r="M74" s="17"/>
      <c r="N74" s="32"/>
      <c r="O74" s="48">
        <f t="shared" si="35"/>
        <v>0</v>
      </c>
      <c r="P74" s="23"/>
      <c r="Q74" s="27"/>
      <c r="R74" s="48">
        <f t="shared" si="36"/>
        <v>0</v>
      </c>
      <c r="S74" s="23">
        <f t="shared" ref="S74" si="38">J74-M74-P74</f>
        <v>0</v>
      </c>
      <c r="T74" s="27">
        <f t="shared" ref="T74" si="39">K74-N74-Q74</f>
        <v>0</v>
      </c>
      <c r="U74" s="49" t="str">
        <f t="shared" si="9"/>
        <v/>
      </c>
    </row>
    <row r="75" spans="1:23" s="3" customFormat="1" ht="12.75" x14ac:dyDescent="0.25">
      <c r="A75" s="90">
        <v>72</v>
      </c>
      <c r="B75" s="91" t="s">
        <v>108</v>
      </c>
      <c r="C75" s="90" t="s">
        <v>116</v>
      </c>
      <c r="D75" s="92" t="s">
        <v>97</v>
      </c>
      <c r="E75" s="90" t="s">
        <v>5</v>
      </c>
      <c r="F75" s="90" t="s">
        <v>101</v>
      </c>
      <c r="G75" s="93">
        <v>250000000</v>
      </c>
      <c r="H75" s="94">
        <v>42849</v>
      </c>
      <c r="I75" s="94">
        <v>42985</v>
      </c>
      <c r="J75" s="95">
        <v>72</v>
      </c>
      <c r="K75" s="96">
        <v>785805714.67000008</v>
      </c>
      <c r="L75" s="97">
        <f t="shared" si="37"/>
        <v>3.1432228586800002</v>
      </c>
      <c r="M75" s="95">
        <v>6</v>
      </c>
      <c r="N75" s="96">
        <v>60223227.969999999</v>
      </c>
      <c r="O75" s="98">
        <f t="shared" si="35"/>
        <v>0.24089291188</v>
      </c>
      <c r="P75" s="99">
        <v>50</v>
      </c>
      <c r="Q75" s="100">
        <v>562406980.8499999</v>
      </c>
      <c r="R75" s="98">
        <f t="shared" si="36"/>
        <v>2.2496279233999998</v>
      </c>
      <c r="S75" s="99">
        <f t="shared" ref="S75:S81" si="40">J75-M75-P75</f>
        <v>16</v>
      </c>
      <c r="T75" s="100">
        <f t="shared" ref="T75:T81" si="41">K75-N75-Q75</f>
        <v>163175505.85000014</v>
      </c>
      <c r="U75" s="101">
        <f t="shared" si="9"/>
        <v>0.20765375308898826</v>
      </c>
    </row>
    <row r="76" spans="1:23" s="3" customFormat="1" ht="25.5" x14ac:dyDescent="0.25">
      <c r="A76" s="90">
        <v>73</v>
      </c>
      <c r="B76" s="91" t="s">
        <v>111</v>
      </c>
      <c r="C76" s="90" t="s">
        <v>116</v>
      </c>
      <c r="D76" s="92" t="s">
        <v>97</v>
      </c>
      <c r="E76" s="90" t="s">
        <v>5</v>
      </c>
      <c r="F76" s="90" t="s">
        <v>101</v>
      </c>
      <c r="G76" s="93">
        <v>569500000</v>
      </c>
      <c r="H76" s="94">
        <v>42871</v>
      </c>
      <c r="I76" s="94">
        <v>43017</v>
      </c>
      <c r="J76" s="95">
        <v>55</v>
      </c>
      <c r="K76" s="96">
        <v>1234854685.25</v>
      </c>
      <c r="L76" s="97">
        <f t="shared" si="37"/>
        <v>2.1683137581211591</v>
      </c>
      <c r="M76" s="95">
        <v>13</v>
      </c>
      <c r="N76" s="96">
        <v>256245262.77000001</v>
      </c>
      <c r="O76" s="98">
        <f t="shared" si="35"/>
        <v>0.44994778361720811</v>
      </c>
      <c r="P76" s="99">
        <v>24</v>
      </c>
      <c r="Q76" s="100">
        <v>494616456.01999998</v>
      </c>
      <c r="R76" s="98">
        <f t="shared" si="36"/>
        <v>0.86851001935030725</v>
      </c>
      <c r="S76" s="99">
        <f t="shared" si="40"/>
        <v>18</v>
      </c>
      <c r="T76" s="100">
        <f t="shared" si="41"/>
        <v>483992966.46000004</v>
      </c>
      <c r="U76" s="101">
        <f t="shared" si="9"/>
        <v>0.39194325635328842</v>
      </c>
    </row>
    <row r="77" spans="1:23" s="3" customFormat="1" ht="38.25" x14ac:dyDescent="0.25">
      <c r="A77" s="90">
        <v>74</v>
      </c>
      <c r="B77" s="91" t="s">
        <v>109</v>
      </c>
      <c r="C77" s="90" t="s">
        <v>116</v>
      </c>
      <c r="D77" s="92" t="s">
        <v>91</v>
      </c>
      <c r="E77" s="90" t="s">
        <v>5</v>
      </c>
      <c r="F77" s="90" t="s">
        <v>101</v>
      </c>
      <c r="G77" s="93">
        <v>140000000</v>
      </c>
      <c r="H77" s="94">
        <v>42874</v>
      </c>
      <c r="I77" s="94">
        <v>43055</v>
      </c>
      <c r="J77" s="95">
        <v>88</v>
      </c>
      <c r="K77" s="96">
        <v>1391548783.6800005</v>
      </c>
      <c r="L77" s="97">
        <f t="shared" si="37"/>
        <v>9.9396341691428614</v>
      </c>
      <c r="M77" s="95">
        <v>1</v>
      </c>
      <c r="N77" s="96">
        <v>10639405.789999999</v>
      </c>
      <c r="O77" s="98">
        <f t="shared" ref="O77" si="42">N77/G77</f>
        <v>7.5995755642857141E-2</v>
      </c>
      <c r="P77" s="99">
        <v>23</v>
      </c>
      <c r="Q77" s="100">
        <v>364871283.33999997</v>
      </c>
      <c r="R77" s="98">
        <f t="shared" ref="R77" si="43">Q77/G77</f>
        <v>2.6062234524285715</v>
      </c>
      <c r="S77" s="99">
        <f t="shared" si="40"/>
        <v>64</v>
      </c>
      <c r="T77" s="100">
        <f t="shared" si="41"/>
        <v>1016038094.5500007</v>
      </c>
      <c r="U77" s="101">
        <f t="shared" si="9"/>
        <v>0.73014910182527093</v>
      </c>
    </row>
    <row r="78" spans="1:23" s="3" customFormat="1" ht="25.5" x14ac:dyDescent="0.25">
      <c r="A78" s="12">
        <v>75</v>
      </c>
      <c r="B78" s="5" t="s">
        <v>112</v>
      </c>
      <c r="C78" s="12" t="s">
        <v>116</v>
      </c>
      <c r="D78" s="38" t="s">
        <v>89</v>
      </c>
      <c r="E78" s="12" t="s">
        <v>1</v>
      </c>
      <c r="F78" s="36" t="s">
        <v>101</v>
      </c>
      <c r="G78" s="14">
        <v>425000000</v>
      </c>
      <c r="H78" s="11">
        <v>42929</v>
      </c>
      <c r="I78" s="11">
        <v>44027</v>
      </c>
      <c r="J78" s="16">
        <v>3</v>
      </c>
      <c r="K78" s="32">
        <v>9882920.0800000001</v>
      </c>
      <c r="L78" s="46">
        <f t="shared" ref="L78:L80" si="44">K78/G78</f>
        <v>2.3253929600000001E-2</v>
      </c>
      <c r="M78" s="16"/>
      <c r="N78" s="32"/>
      <c r="O78" s="48">
        <f t="shared" ref="O78:O80" si="45">N78/G78</f>
        <v>0</v>
      </c>
      <c r="P78" s="23">
        <v>2</v>
      </c>
      <c r="Q78" s="27">
        <v>5632920.0800000001</v>
      </c>
      <c r="R78" s="48">
        <f t="shared" ref="R78:R80" si="46">Q78/G78</f>
        <v>1.32539296E-2</v>
      </c>
      <c r="S78" s="23">
        <f t="shared" si="40"/>
        <v>1</v>
      </c>
      <c r="T78" s="27">
        <f t="shared" si="41"/>
        <v>4250000</v>
      </c>
      <c r="U78" s="49">
        <f t="shared" ref="U78" si="47">IF(K78=0,"",T78/K78)</f>
        <v>0.43003484451935381</v>
      </c>
    </row>
    <row r="79" spans="1:23" s="3" customFormat="1" ht="12.75" x14ac:dyDescent="0.25">
      <c r="A79" s="90">
        <v>76</v>
      </c>
      <c r="B79" s="91" t="s">
        <v>113</v>
      </c>
      <c r="C79" s="90" t="s">
        <v>116</v>
      </c>
      <c r="D79" s="92" t="s">
        <v>94</v>
      </c>
      <c r="E79" s="90" t="s">
        <v>5</v>
      </c>
      <c r="F79" s="90" t="s">
        <v>101</v>
      </c>
      <c r="G79" s="93">
        <v>900000000</v>
      </c>
      <c r="H79" s="94">
        <v>43017</v>
      </c>
      <c r="I79" s="94">
        <v>43131</v>
      </c>
      <c r="J79" s="95">
        <v>46</v>
      </c>
      <c r="K79" s="96">
        <v>2348921243.5100012</v>
      </c>
      <c r="L79" s="97">
        <f t="shared" si="44"/>
        <v>2.6099124927888901</v>
      </c>
      <c r="M79" s="95">
        <v>39</v>
      </c>
      <c r="N79" s="96">
        <v>1972128798.7299995</v>
      </c>
      <c r="O79" s="98">
        <f t="shared" si="45"/>
        <v>2.1912542208111105</v>
      </c>
      <c r="P79" s="99">
        <v>6</v>
      </c>
      <c r="Q79" s="100">
        <v>362756590.23000002</v>
      </c>
      <c r="R79" s="98">
        <f t="shared" si="46"/>
        <v>0.40306287803333335</v>
      </c>
      <c r="S79" s="99">
        <f t="shared" si="40"/>
        <v>1</v>
      </c>
      <c r="T79" s="100">
        <f t="shared" si="41"/>
        <v>14035854.550001621</v>
      </c>
      <c r="U79" s="101">
        <f t="shared" si="9"/>
        <v>5.9754470648099699E-3</v>
      </c>
    </row>
    <row r="80" spans="1:23" s="3" customFormat="1" ht="38.25" x14ac:dyDescent="0.25">
      <c r="A80" s="90">
        <v>77</v>
      </c>
      <c r="B80" s="91" t="s">
        <v>114</v>
      </c>
      <c r="C80" s="90" t="s">
        <v>116</v>
      </c>
      <c r="D80" s="92" t="s">
        <v>91</v>
      </c>
      <c r="E80" s="90" t="s">
        <v>5</v>
      </c>
      <c r="F80" s="90" t="s">
        <v>103</v>
      </c>
      <c r="G80" s="93">
        <v>200000000</v>
      </c>
      <c r="H80" s="94">
        <v>43033</v>
      </c>
      <c r="I80" s="94">
        <v>43189</v>
      </c>
      <c r="J80" s="95">
        <v>14</v>
      </c>
      <c r="K80" s="96">
        <v>437964224.17999995</v>
      </c>
      <c r="L80" s="97">
        <f t="shared" si="44"/>
        <v>2.1898211208999996</v>
      </c>
      <c r="M80" s="95">
        <v>14</v>
      </c>
      <c r="N80" s="96">
        <v>437964224.17999995</v>
      </c>
      <c r="O80" s="98">
        <f t="shared" si="45"/>
        <v>2.1898211208999996</v>
      </c>
      <c r="P80" s="99"/>
      <c r="Q80" s="100"/>
      <c r="R80" s="98">
        <f t="shared" si="46"/>
        <v>0</v>
      </c>
      <c r="S80" s="99">
        <f t="shared" si="40"/>
        <v>0</v>
      </c>
      <c r="T80" s="100">
        <f t="shared" si="41"/>
        <v>0</v>
      </c>
      <c r="U80" s="101">
        <f t="shared" si="9"/>
        <v>0</v>
      </c>
    </row>
    <row r="81" spans="1:21" s="3" customFormat="1" ht="25.5" x14ac:dyDescent="0.25">
      <c r="A81" s="12">
        <v>78</v>
      </c>
      <c r="B81" s="5" t="s">
        <v>120</v>
      </c>
      <c r="C81" s="12" t="s">
        <v>116</v>
      </c>
      <c r="D81" s="38" t="s">
        <v>96</v>
      </c>
      <c r="E81" s="12" t="s">
        <v>1</v>
      </c>
      <c r="F81" s="36" t="s">
        <v>101</v>
      </c>
      <c r="G81" s="14">
        <v>3500000000</v>
      </c>
      <c r="H81" s="11">
        <v>43112</v>
      </c>
      <c r="I81" s="11">
        <v>43798</v>
      </c>
      <c r="J81" s="16">
        <v>56</v>
      </c>
      <c r="K81" s="32">
        <v>132371462.55</v>
      </c>
      <c r="L81" s="46">
        <f t="shared" ref="L81" si="48">K81/G81</f>
        <v>3.782041787142857E-2</v>
      </c>
      <c r="M81" s="16">
        <v>46</v>
      </c>
      <c r="N81" s="32">
        <v>118229140.7</v>
      </c>
      <c r="O81" s="48">
        <f t="shared" ref="O81" si="49">N81/G81</f>
        <v>3.3779754485714283E-2</v>
      </c>
      <c r="P81" s="23"/>
      <c r="Q81" s="27"/>
      <c r="R81" s="48">
        <f t="shared" ref="R81" si="50">Q81/G81</f>
        <v>0</v>
      </c>
      <c r="S81" s="23">
        <f t="shared" si="40"/>
        <v>10</v>
      </c>
      <c r="T81" s="27">
        <f t="shared" si="41"/>
        <v>14142321.849999994</v>
      </c>
      <c r="U81" s="49">
        <f t="shared" ref="U81" si="51">IF(K81=0,"",T81/K81)</f>
        <v>0.10683814757019917</v>
      </c>
    </row>
    <row r="82" spans="1:21" s="3" customFormat="1" ht="25.5" x14ac:dyDescent="0.25">
      <c r="A82" s="90">
        <v>79</v>
      </c>
      <c r="B82" s="91" t="s">
        <v>121</v>
      </c>
      <c r="C82" s="90" t="s">
        <v>116</v>
      </c>
      <c r="D82" s="92" t="s">
        <v>91</v>
      </c>
      <c r="E82" s="90" t="s">
        <v>5</v>
      </c>
      <c r="F82" s="90" t="s">
        <v>103</v>
      </c>
      <c r="G82" s="93">
        <v>600000000</v>
      </c>
      <c r="H82" s="94"/>
      <c r="I82" s="94">
        <v>43361</v>
      </c>
      <c r="J82" s="95"/>
      <c r="K82" s="96">
        <v>0</v>
      </c>
      <c r="L82" s="97">
        <f t="shared" ref="L82:L83" si="52">K82/G82</f>
        <v>0</v>
      </c>
      <c r="M82" s="95"/>
      <c r="N82" s="96"/>
      <c r="O82" s="98">
        <f t="shared" ref="O82:O83" si="53">N82/G82</f>
        <v>0</v>
      </c>
      <c r="P82" s="99"/>
      <c r="Q82" s="100"/>
      <c r="R82" s="98">
        <f t="shared" ref="R82:R83" si="54">Q82/G82</f>
        <v>0</v>
      </c>
      <c r="S82" s="99">
        <f t="shared" ref="S82:S83" si="55">J82-M82-P82</f>
        <v>0</v>
      </c>
      <c r="T82" s="100">
        <f t="shared" ref="T82:T83" si="56">K82-N82-Q82</f>
        <v>0</v>
      </c>
      <c r="U82" s="101" t="str">
        <f t="shared" ref="U82:U83" si="57">IF(K82=0,"",T82/K82)</f>
        <v/>
      </c>
    </row>
    <row r="83" spans="1:21" s="3" customFormat="1" ht="25.5" x14ac:dyDescent="0.25">
      <c r="A83" s="90">
        <v>80</v>
      </c>
      <c r="B83" s="91" t="s">
        <v>122</v>
      </c>
      <c r="C83" s="90" t="s">
        <v>116</v>
      </c>
      <c r="D83" s="92" t="s">
        <v>91</v>
      </c>
      <c r="E83" s="90" t="s">
        <v>5</v>
      </c>
      <c r="F83" s="90" t="s">
        <v>103</v>
      </c>
      <c r="G83" s="93">
        <v>1400000000</v>
      </c>
      <c r="H83" s="94"/>
      <c r="I83" s="94">
        <v>43361</v>
      </c>
      <c r="J83" s="95"/>
      <c r="K83" s="96">
        <v>0</v>
      </c>
      <c r="L83" s="97">
        <f t="shared" si="52"/>
        <v>0</v>
      </c>
      <c r="M83" s="95"/>
      <c r="N83" s="96"/>
      <c r="O83" s="98">
        <f t="shared" si="53"/>
        <v>0</v>
      </c>
      <c r="P83" s="99"/>
      <c r="Q83" s="100"/>
      <c r="R83" s="98">
        <f t="shared" si="54"/>
        <v>0</v>
      </c>
      <c r="S83" s="99">
        <f t="shared" si="55"/>
        <v>0</v>
      </c>
      <c r="T83" s="100">
        <f t="shared" si="56"/>
        <v>0</v>
      </c>
      <c r="U83" s="101" t="str">
        <f t="shared" si="57"/>
        <v/>
      </c>
    </row>
    <row r="84" spans="1:21" x14ac:dyDescent="0.25">
      <c r="B84"/>
      <c r="C84" s="107"/>
    </row>
    <row r="85" spans="1:21" x14ac:dyDescent="0.25">
      <c r="B85"/>
      <c r="C85" s="107"/>
    </row>
    <row r="86" spans="1:21" x14ac:dyDescent="0.25">
      <c r="B86"/>
      <c r="C86" s="107"/>
    </row>
    <row r="87" spans="1:21" x14ac:dyDescent="0.25">
      <c r="B87"/>
      <c r="C87" s="107"/>
    </row>
    <row r="88" spans="1:21" x14ac:dyDescent="0.25">
      <c r="B88"/>
      <c r="C88" s="107"/>
    </row>
    <row r="89" spans="1:21" x14ac:dyDescent="0.25">
      <c r="B89"/>
      <c r="C89" s="107"/>
    </row>
    <row r="91" spans="1:21" x14ac:dyDescent="0.25">
      <c r="B91" s="112"/>
      <c r="C91" s="112"/>
      <c r="D91" s="112"/>
      <c r="E91" s="112"/>
      <c r="F91" s="112"/>
    </row>
  </sheetData>
  <autoFilter ref="A2:I83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F4:F83</xm:sqref>
        </x14:dataValidation>
        <x14:dataValidation type="list" allowBlank="1" showInputMessage="1" showErrorMessage="1">
          <x14:formula1>
            <xm:f>List1!$B$1:$B$4</xm:f>
          </x14:formula1>
          <xm:sqref>C4:C83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2018-05-03T07:16:45Z</dcterms:modified>
</cp:coreProperties>
</file>