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filterPrivacy="1" showInkAnnotation="0" defaultThemeVersion="124226"/>
  <xr:revisionPtr revIDLastSave="0" documentId="13_ncr:1_{E68CAE5E-38C4-4059-AACC-ED312F794A28}" xr6:coauthVersionLast="34" xr6:coauthVersionMax="34" xr10:uidLastSave="{00000000-0000-0000-0000-000000000000}"/>
  <bookViews>
    <workbookView xWindow="480" yWindow="-96" windowWidth="27252" windowHeight="12288" xr2:uid="{00000000-000D-0000-FFFF-FFFF00000000}"/>
  </bookViews>
  <sheets>
    <sheet name="Stav alokace výzev IROP" sheetId="1" r:id="rId1"/>
    <sheet name="List1" sheetId="2" r:id="rId2"/>
  </sheets>
  <definedNames>
    <definedName name="_xlnm._FilterDatabase" localSheetId="0" hidden="1">'Stav alokace výzev IROP'!$A$2:$I$85</definedName>
    <definedName name="_Ref363218695" localSheetId="0">'Stav alokace výzev IROP'!#REF!</definedName>
    <definedName name="_xlnm.Print_Titles" localSheetId="0">'Stav alokace výzev IROP'!$1:$2</definedName>
  </definedNames>
  <calcPr calcId="179017"/>
</workbook>
</file>

<file path=xl/calcChain.xml><?xml version="1.0" encoding="utf-8"?>
<calcChain xmlns="http://schemas.openxmlformats.org/spreadsheetml/2006/main">
  <c r="T71" i="1" l="1"/>
  <c r="S71" i="1"/>
  <c r="L84" i="1" l="1"/>
  <c r="O84" i="1"/>
  <c r="R84" i="1"/>
  <c r="S84" i="1"/>
  <c r="U84" i="1"/>
  <c r="L85" i="1"/>
  <c r="O85" i="1"/>
  <c r="R85" i="1"/>
  <c r="U85" i="1"/>
  <c r="L82" i="1" l="1"/>
  <c r="O82" i="1"/>
  <c r="R82" i="1"/>
  <c r="U82" i="1"/>
  <c r="L83" i="1"/>
  <c r="O83" i="1"/>
  <c r="R83" i="1"/>
  <c r="U83" i="1"/>
  <c r="S44" i="1" l="1"/>
  <c r="T44" i="1"/>
  <c r="S74" i="1"/>
  <c r="T74" i="1"/>
  <c r="S79" i="1"/>
  <c r="S80" i="1"/>
  <c r="S81" i="1"/>
  <c r="T77" i="1"/>
  <c r="T78" i="1"/>
  <c r="T79" i="1"/>
  <c r="T80" i="1"/>
  <c r="T81" i="1"/>
  <c r="U81" i="1" l="1"/>
  <c r="R81" i="1"/>
  <c r="O81" i="1"/>
  <c r="L81" i="1"/>
  <c r="T48" i="1" l="1"/>
  <c r="S48" i="1"/>
  <c r="S69" i="1" l="1"/>
  <c r="S78" i="1" l="1"/>
  <c r="S77" i="1"/>
  <c r="U80" i="1" l="1"/>
  <c r="T12" i="1" l="1"/>
  <c r="T76" i="1" l="1"/>
  <c r="S76" i="1"/>
  <c r="L80" i="1" l="1"/>
  <c r="O80" i="1"/>
  <c r="R80" i="1"/>
  <c r="T75" i="1" l="1"/>
  <c r="S75" i="1"/>
  <c r="T52" i="1" l="1"/>
  <c r="U79" i="1" l="1"/>
  <c r="L79" i="1"/>
  <c r="O79" i="1"/>
  <c r="R79" i="1"/>
  <c r="S52" i="1" l="1"/>
  <c r="U78" i="1" l="1"/>
  <c r="R78" i="1"/>
  <c r="O78" i="1"/>
  <c r="L78" i="1"/>
  <c r="T51" i="1" l="1"/>
  <c r="S51" i="1"/>
  <c r="T64" i="1" l="1"/>
  <c r="S64" i="1"/>
  <c r="S66" i="1" l="1"/>
  <c r="T66" i="1"/>
  <c r="S67" i="1"/>
  <c r="T67" i="1"/>
  <c r="S68" i="1"/>
  <c r="T68" i="1"/>
  <c r="T69" i="1"/>
  <c r="S70" i="1"/>
  <c r="T70" i="1"/>
  <c r="S72" i="1"/>
  <c r="T72" i="1"/>
  <c r="S73" i="1"/>
  <c r="T73" i="1"/>
  <c r="S62" i="1"/>
  <c r="T62" i="1"/>
  <c r="S63" i="1"/>
  <c r="T63" i="1"/>
  <c r="U74" i="1" l="1"/>
  <c r="U75" i="1"/>
  <c r="U76" i="1"/>
  <c r="U77" i="1"/>
  <c r="O77" i="1"/>
  <c r="R77" i="1"/>
  <c r="L77" i="1"/>
  <c r="T45" i="1" l="1"/>
  <c r="S45" i="1"/>
  <c r="T43" i="1"/>
  <c r="S43" i="1"/>
  <c r="T65" i="1"/>
  <c r="S65" i="1"/>
  <c r="T61" i="1"/>
  <c r="S61" i="1"/>
  <c r="T58" i="1"/>
  <c r="S58" i="1"/>
  <c r="T54" i="1"/>
  <c r="S54" i="1"/>
  <c r="T60" i="1" l="1"/>
  <c r="S60" i="1"/>
  <c r="T59" i="1"/>
  <c r="S59" i="1"/>
  <c r="R76" i="1"/>
  <c r="O76" i="1"/>
  <c r="L76" i="1"/>
  <c r="T56" i="1" l="1"/>
  <c r="S56" i="1"/>
  <c r="U73" i="1" l="1"/>
  <c r="R74" i="1"/>
  <c r="R75" i="1"/>
  <c r="O74" i="1"/>
  <c r="O75" i="1"/>
  <c r="L74" i="1"/>
  <c r="L75" i="1"/>
  <c r="T55" i="1" l="1"/>
  <c r="S55" i="1"/>
  <c r="T53" i="1" l="1"/>
  <c r="S53" i="1"/>
  <c r="U62" i="1" l="1"/>
  <c r="U63" i="1"/>
  <c r="U64" i="1"/>
  <c r="U65" i="1"/>
  <c r="U66" i="1"/>
  <c r="U67" i="1"/>
  <c r="U68" i="1"/>
  <c r="U69" i="1"/>
  <c r="U70" i="1"/>
  <c r="U71" i="1"/>
  <c r="U72" i="1"/>
  <c r="U61" i="1"/>
  <c r="O73" i="1"/>
  <c r="R73" i="1"/>
  <c r="L73" i="1"/>
  <c r="L72" i="1" l="1"/>
  <c r="O72" i="1"/>
  <c r="R72" i="1"/>
  <c r="T50" i="1" l="1"/>
  <c r="S50" i="1"/>
  <c r="T49" i="1"/>
  <c r="S49" i="1"/>
  <c r="T57" i="1" l="1"/>
  <c r="S57" i="1"/>
  <c r="T47" i="1" l="1"/>
  <c r="S47" i="1"/>
  <c r="T46" i="1"/>
  <c r="S46" i="1"/>
  <c r="T42" i="1"/>
  <c r="S42" i="1"/>
  <c r="L71" i="1" l="1"/>
  <c r="O71" i="1"/>
  <c r="R71" i="1"/>
  <c r="T41" i="1" l="1"/>
  <c r="S41" i="1"/>
  <c r="T28" i="1"/>
  <c r="T30" i="1"/>
  <c r="L70" i="1" l="1"/>
  <c r="L69" i="1"/>
  <c r="O70" i="1" l="1"/>
  <c r="R70" i="1"/>
  <c r="O69" i="1"/>
  <c r="R69" i="1"/>
  <c r="R66" i="1" l="1"/>
  <c r="R67" i="1"/>
  <c r="R68" i="1"/>
  <c r="O66" i="1"/>
  <c r="O67" i="1"/>
  <c r="O68" i="1"/>
  <c r="L68" i="1"/>
  <c r="L67" i="1"/>
  <c r="L66" i="1"/>
  <c r="R63" i="1" l="1"/>
  <c r="R64" i="1"/>
  <c r="R65" i="1"/>
  <c r="O63" i="1"/>
  <c r="O64" i="1"/>
  <c r="O65" i="1"/>
  <c r="L65" i="1"/>
  <c r="L64" i="1"/>
  <c r="L63" i="1"/>
  <c r="S5" i="1" l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29" i="1"/>
  <c r="T29" i="1"/>
  <c r="S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T4" i="1"/>
  <c r="S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" i="1"/>
  <c r="R62" i="1" l="1"/>
  <c r="R61" i="1"/>
  <c r="L62" i="1"/>
  <c r="L61" i="1"/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59" i="1" l="1"/>
  <c r="R60" i="1"/>
  <c r="L59" i="1"/>
  <c r="L60" i="1"/>
  <c r="L58" i="1" l="1"/>
  <c r="R58" i="1"/>
  <c r="R57" i="1" l="1"/>
  <c r="L57" i="1"/>
  <c r="R55" i="1" l="1"/>
  <c r="R56" i="1"/>
  <c r="L55" i="1"/>
  <c r="L56" i="1"/>
  <c r="R54" i="1" l="1"/>
  <c r="R53" i="1"/>
  <c r="L53" i="1"/>
  <c r="L54" i="1"/>
  <c r="R49" i="1" l="1"/>
  <c r="R50" i="1"/>
  <c r="R51" i="1"/>
  <c r="R52" i="1"/>
  <c r="L49" i="1"/>
  <c r="L50" i="1"/>
  <c r="L51" i="1"/>
  <c r="L52" i="1"/>
  <c r="L46" i="1" l="1"/>
  <c r="L47" i="1"/>
  <c r="L48" i="1"/>
  <c r="R45" i="1"/>
  <c r="R46" i="1"/>
  <c r="R47" i="1"/>
  <c r="R48" i="1"/>
  <c r="L45" i="1"/>
  <c r="R43" i="1" l="1"/>
  <c r="R44" i="1"/>
  <c r="L43" i="1"/>
  <c r="L44" i="1"/>
  <c r="L42" i="1" l="1"/>
  <c r="R42" i="1"/>
  <c r="R41" i="1"/>
  <c r="L41" i="1"/>
  <c r="R40" i="1" l="1"/>
  <c r="L40" i="1"/>
  <c r="R39" i="1" l="1"/>
  <c r="L39" i="1"/>
  <c r="L37" i="1" l="1"/>
  <c r="L38" i="1"/>
  <c r="R37" i="1"/>
  <c r="R38" i="1"/>
  <c r="R35" i="1" l="1"/>
  <c r="R36" i="1"/>
  <c r="L35" i="1"/>
  <c r="L36" i="1"/>
  <c r="R32" i="1" l="1"/>
  <c r="R33" i="1"/>
  <c r="R34" i="1"/>
  <c r="L32" i="1"/>
  <c r="L33" i="1"/>
  <c r="L34" i="1"/>
  <c r="R31" i="1" l="1"/>
  <c r="L31" i="1"/>
  <c r="R30" i="1" l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R6" i="1"/>
  <c r="L6" i="1"/>
  <c r="R5" i="1"/>
  <c r="L5" i="1"/>
  <c r="R4" i="1"/>
  <c r="L4" i="1"/>
</calcChain>
</file>

<file path=xl/sharedStrings.xml><?xml version="1.0" encoding="utf-8"?>
<sst xmlns="http://schemas.openxmlformats.org/spreadsheetml/2006/main" count="444" uniqueCount="126">
  <si>
    <t>Název výzvy</t>
  </si>
  <si>
    <t>průběžná</t>
  </si>
  <si>
    <t>Technika pro IZS</t>
  </si>
  <si>
    <t>Sociální podnikání</t>
  </si>
  <si>
    <t>Infrastruktura pro předškolní vzdělávání</t>
  </si>
  <si>
    <t>kolová</t>
  </si>
  <si>
    <t>Územní plány</t>
  </si>
  <si>
    <t>Územní studie</t>
  </si>
  <si>
    <t>Regulační plány</t>
  </si>
  <si>
    <t>Technická pomoc</t>
  </si>
  <si>
    <t>Infrastruktura pro předškolní vzdělávání pro SVL</t>
  </si>
  <si>
    <t>Sociální podnikání pro SVL</t>
  </si>
  <si>
    <t>Aktivity vedoucí k úplnému elektronickému podání</t>
  </si>
  <si>
    <t>Deinstitucionalizace sociálních služeb (včetně SVL)</t>
  </si>
  <si>
    <t xml:space="preserve">Vysoce specializovaná péče v oblastech onkogynekologie a perinatologie </t>
  </si>
  <si>
    <t>Vybrané úseky silnic II. a  III. třídy</t>
  </si>
  <si>
    <t>Energetické úspory v bytových domech</t>
  </si>
  <si>
    <t>Kyberbezpečnost</t>
  </si>
  <si>
    <t>Revitalizace vybraných památek</t>
  </si>
  <si>
    <t>Podpora bezpečnosti dopravy a cyklodopravy</t>
  </si>
  <si>
    <t>Telematika pro veřejnou dopravu</t>
  </si>
  <si>
    <t>Nízkoemisní a bezemisní vozidla</t>
  </si>
  <si>
    <t>Muzea</t>
  </si>
  <si>
    <t xml:space="preserve">Specifické informační a komunikační systémy a infrastruktura </t>
  </si>
  <si>
    <t xml:space="preserve">Ukončení příjmu žádostí o podporu </t>
  </si>
  <si>
    <t>SC</t>
  </si>
  <si>
    <t>eLegislativa a eSbírka, Národní digitální archiv</t>
  </si>
  <si>
    <t>Zlepšení řídicích a administrativních schopností MAS</t>
  </si>
  <si>
    <t>Zahájení příjmu žádostí o podporu</t>
  </si>
  <si>
    <t>Výstavba a modernizace přestupních terminálů</t>
  </si>
  <si>
    <t>Knihovny</t>
  </si>
  <si>
    <t>Předložené projekty</t>
  </si>
  <si>
    <t xml:space="preserve">eGovernment I. </t>
  </si>
  <si>
    <t>Vzdělávací a výcviková střediska IZS.</t>
  </si>
  <si>
    <t xml:space="preserve">Druh výzvy </t>
  </si>
  <si>
    <t>Specifické informační a komunikační systémy a infrastruktura II.</t>
  </si>
  <si>
    <t>Rozvoj sociálních služeb</t>
  </si>
  <si>
    <t>Rozvoj sociálních služeb v SVL</t>
  </si>
  <si>
    <t>Zvýšení kvality návazné péče</t>
  </si>
  <si>
    <t>Infrastruktura středních škol a vyšších odborných škol</t>
  </si>
  <si>
    <t>Infrastruktura středních a vyšších odborných škol (SVL)</t>
  </si>
  <si>
    <t>Sociální bydlení</t>
  </si>
  <si>
    <t>Sociální bydlení pro SVL</t>
  </si>
  <si>
    <t>Stanice IZS</t>
  </si>
  <si>
    <t>Energetické úspory v bytových domech II</t>
  </si>
  <si>
    <t xml:space="preserve">Rozvoj infrastruktury komunitních center </t>
  </si>
  <si>
    <t>Rozvoj infrastruktury komunitních center v SVL</t>
  </si>
  <si>
    <t>Vybrané silnice II. a III. třídy - integrované projekty IPRÚ</t>
  </si>
  <si>
    <t>Zefektivnění prezentace, posílení ochrany a rozvoje kulturního dědictví-int. proj. IPRÚ</t>
  </si>
  <si>
    <t>Vybrané úseky silnic II. a III. třídy - integrované projekty ITI</t>
  </si>
  <si>
    <t>Sociální podnikání II.</t>
  </si>
  <si>
    <t>Sociální podnikání pro sociálně vyloučené lokality II.</t>
  </si>
  <si>
    <t>Podpora pořizování a uplatňování dokumentů územního rozvoje - int. proj. CLLD</t>
  </si>
  <si>
    <t>Deinstitucionalizace sociálních služeb za účelem sociálního začleňování II.</t>
  </si>
  <si>
    <t xml:space="preserve">Zefektivnění prezentace, posílení ochrany a rozvoje kulturního dědictví - int. proj. ITI </t>
  </si>
  <si>
    <t>Infrastruktura základních škol SVL</t>
  </si>
  <si>
    <t>Infrastruktura základních škol</t>
  </si>
  <si>
    <t>Udržitelná doprava - integrované projekty ITI</t>
  </si>
  <si>
    <t>Udržitelná doprava - integrované projekty IPRÚ</t>
  </si>
  <si>
    <t>Revitalizace vybraných památek II.</t>
  </si>
  <si>
    <t>Udržitelná doprava - integrované projekty CLLD</t>
  </si>
  <si>
    <t>Deinstitucionalizace psychiatrické péče</t>
  </si>
  <si>
    <t>Kulturní dědictví - integrované projekty CLLD</t>
  </si>
  <si>
    <t>Infrastruktura pro zájmové, neformální a celoživotní vzdělávání</t>
  </si>
  <si>
    <t>Infrastruktura pro zájmové, neformální a celoživotní vzdělávání (SVL)</t>
  </si>
  <si>
    <t>Aktuální stav hodnocení výzvy</t>
  </si>
  <si>
    <t>Infrastruktura pro předškolní vzdělávání - integrované projekty ITI</t>
  </si>
  <si>
    <t>Infrastruktura pro předškolní vzdělávání - integrované projekty IPRÚ</t>
  </si>
  <si>
    <t xml:space="preserve">% z alokace v hodnocení </t>
  </si>
  <si>
    <t>% z alokace pozitivně ukončeno</t>
  </si>
  <si>
    <t>Vyřazené a stažené žádosti 
(Počet a Příspěvek EU)</t>
  </si>
  <si>
    <t>Počet</t>
  </si>
  <si>
    <t>V procesu hodnocení</t>
  </si>
  <si>
    <t>Pozitivně ukončené hodnocení</t>
  </si>
  <si>
    <t>Finanční objem (příspěvek EU)</t>
  </si>
  <si>
    <t>% z alokace předloženo</t>
  </si>
  <si>
    <t>% z předložených</t>
  </si>
  <si>
    <t>Alokace výzvy (Příspěvek EU)</t>
  </si>
  <si>
    <t>Sociální infrastruktura - integrované projekty ITI</t>
  </si>
  <si>
    <t>Sociální infrastruktura - integrované projekty IPRÚ</t>
  </si>
  <si>
    <t>Sociální infrastruktura - integrované projekty CLLD</t>
  </si>
  <si>
    <t>Sociální podnikání - integrované projekty IPRÚ</t>
  </si>
  <si>
    <t>Sociální podnikání - integrované projekty CLLD</t>
  </si>
  <si>
    <t>Sociální podnikání - integrované projekty ITI</t>
  </si>
  <si>
    <t>Infrastruktura pro vzdělávání - integrované projekty ITI</t>
  </si>
  <si>
    <t>Infrastruktura pro vzdělávání - integrované projekty IPRÚ</t>
  </si>
  <si>
    <t>1.1</t>
  </si>
  <si>
    <t>3.3</t>
  </si>
  <si>
    <t>3.2</t>
  </si>
  <si>
    <t>2.3</t>
  </si>
  <si>
    <t>4.2</t>
  </si>
  <si>
    <t>2.1</t>
  </si>
  <si>
    <t>5.1</t>
  </si>
  <si>
    <t>2.2</t>
  </si>
  <si>
    <t>3.1</t>
  </si>
  <si>
    <t>2.4</t>
  </si>
  <si>
    <t>2.5</t>
  </si>
  <si>
    <t>1.2</t>
  </si>
  <si>
    <t>1.3</t>
  </si>
  <si>
    <t>4.1</t>
  </si>
  <si>
    <t>Zvyšování kvality a dostupnosti Infrastruktury pro vzdělávání a celoživotní učení - integrované projekty CLLD</t>
  </si>
  <si>
    <t>hodnocení probíhá</t>
  </si>
  <si>
    <t>hodnocení výzvy je dokončeno</t>
  </si>
  <si>
    <t>probíhá příjem projektů, hodnocení nezahájeno</t>
  </si>
  <si>
    <t>není předložen žádný projekt</t>
  </si>
  <si>
    <t xml:space="preserve">Integrovaný záchranný systém - integrované projekty CLLD </t>
  </si>
  <si>
    <t>Vybrané úseky silnic II. a  III. třídy - II</t>
  </si>
  <si>
    <t xml:space="preserve">Deinstitucionalizace psychiatrické péče - integrované projekty CLLD </t>
  </si>
  <si>
    <t>Cyklodoprava II.</t>
  </si>
  <si>
    <t>Rozvoj infrastruktury polyfunkčních komunitních center</t>
  </si>
  <si>
    <t>Číslo výzvy</t>
  </si>
  <si>
    <t xml:space="preserve">Výstavba a modernizace přestupních terminálů II </t>
  </si>
  <si>
    <t>Deinstitucionalizace psychiatrické péče II.</t>
  </si>
  <si>
    <t>Muzea II.</t>
  </si>
  <si>
    <t xml:space="preserve">Deinstitucionalizace sociálních služeb za účelem sociálního začleňování III. </t>
  </si>
  <si>
    <t>IND/ITI/IPRÚ/MAS</t>
  </si>
  <si>
    <t>IND</t>
  </si>
  <si>
    <t>ITI</t>
  </si>
  <si>
    <t>IPRÚ</t>
  </si>
  <si>
    <t>CLLD</t>
  </si>
  <si>
    <t>Energetické úspory v bytových domech III</t>
  </si>
  <si>
    <t>Sociální bydlení II.</t>
  </si>
  <si>
    <t>Sociální bydlení pro sociálně vyloučené lokality II.</t>
  </si>
  <si>
    <t>Rozvoj sociálních služeb II.</t>
  </si>
  <si>
    <t>Rozvoj sociálních služeb v SVL II.</t>
  </si>
  <si>
    <t>Stav alokace výzev IROP k 12.7.2018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</si>
</sst>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horizontal="right" vertical="center"/>
    </xf>
    <xf numFmtId="44" fontId="0" fillId="0" borderId="0" xfId="1" applyFont="1" applyFill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5" fillId="0" borderId="1" xfId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4" fontId="4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left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2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10" fontId="3" fillId="2" borderId="10" xfId="2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right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6" fontId="3" fillId="9" borderId="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66" fontId="3" fillId="9" borderId="2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6" fontId="3" fillId="9" borderId="7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right" vertical="center"/>
    </xf>
    <xf numFmtId="44" fontId="2" fillId="9" borderId="1" xfId="1" applyFont="1" applyFill="1" applyBorder="1" applyAlignment="1">
      <alignment horizontal="righ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8" fontId="2" fillId="9" borderId="1" xfId="1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right" vertical="center" wrapText="1"/>
    </xf>
    <xf numFmtId="44" fontId="5" fillId="9" borderId="1" xfId="1" applyFont="1" applyFill="1" applyBorder="1" applyAlignment="1">
      <alignment horizontal="right" vertical="center" wrapText="1"/>
    </xf>
    <xf numFmtId="166" fontId="3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right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right" vertical="center" wrapText="1"/>
    </xf>
    <xf numFmtId="166" fontId="3" fillId="10" borderId="7" xfId="0" applyNumberFormat="1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right" vertical="center"/>
    </xf>
    <xf numFmtId="166" fontId="3" fillId="10" borderId="2" xfId="2" applyNumberFormat="1" applyFont="1" applyFill="1" applyBorder="1" applyAlignment="1">
      <alignment horizontal="center" vertical="center"/>
    </xf>
    <xf numFmtId="44" fontId="5" fillId="1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12">
    <cellStyle name="Měna" xfId="1" builtinId="4"/>
    <cellStyle name="Měna 2" xfId="10" xr:uid="{00000000-0005-0000-0000-000001000000}"/>
    <cellStyle name="Měna 3" xfId="5" xr:uid="{00000000-0005-0000-0000-000002000000}"/>
    <cellStyle name="Normální" xfId="0" builtinId="0"/>
    <cellStyle name="Normální 2" xfId="6" xr:uid="{00000000-0005-0000-0000-000004000000}"/>
    <cellStyle name="Normální 2 2" xfId="11" xr:uid="{00000000-0005-0000-0000-000005000000}"/>
    <cellStyle name="Normální 2 3" xfId="8" xr:uid="{00000000-0005-0000-0000-000006000000}"/>
    <cellStyle name="Normální 3" xfId="9" xr:uid="{00000000-0005-0000-0000-000007000000}"/>
    <cellStyle name="Normální 4" xfId="7" xr:uid="{00000000-0005-0000-0000-000008000000}"/>
    <cellStyle name="Normální 5" xfId="4" xr:uid="{00000000-0005-0000-0000-000009000000}"/>
    <cellStyle name="Normální 6" xfId="3" xr:uid="{00000000-0005-0000-0000-00000A000000}"/>
    <cellStyle name="Procenta" xfId="2" builtinId="5"/>
  </cellStyles>
  <dxfs count="0"/>
  <tableStyles count="0" defaultTableStyle="TableStyleMedium2" defaultPivotStyle="PivotStyleLight16"/>
  <colors>
    <mruColors>
      <color rgb="FFFFFF66"/>
      <color rgb="FFFA5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1"/>
  <sheetViews>
    <sheetView tabSelected="1" zoomScale="90" zoomScaleNormal="90" workbookViewId="0">
      <pane xSplit="4" ySplit="3" topLeftCell="J76" activePane="bottomRight" state="frozen"/>
      <selection pane="topRight" activeCell="D1" sqref="D1"/>
      <selection pane="bottomLeft" activeCell="A4" sqref="A4"/>
      <selection pane="bottomRight" activeCell="K87" sqref="K87"/>
    </sheetView>
  </sheetViews>
  <sheetFormatPr defaultColWidth="9.109375" defaultRowHeight="14.4" outlineLevelCol="1" x14ac:dyDescent="0.3"/>
  <cols>
    <col min="1" max="1" width="6" style="20" bestFit="1" customWidth="1"/>
    <col min="2" max="2" width="29" style="1" customWidth="1"/>
    <col min="3" max="3" width="11.109375" style="20" customWidth="1" outlineLevel="1"/>
    <col min="4" max="4" width="6.6640625" style="2" bestFit="1" customWidth="1"/>
    <col min="5" max="5" width="9.109375" style="20" customWidth="1"/>
    <col min="6" max="6" width="26.6640625" style="20" customWidth="1"/>
    <col min="7" max="7" width="18.6640625" style="1" bestFit="1" customWidth="1"/>
    <col min="8" max="8" width="10.88671875" style="20" bestFit="1" customWidth="1"/>
    <col min="9" max="9" width="12.6640625" style="20" customWidth="1"/>
    <col min="10" max="10" width="11.6640625" style="18" customWidth="1"/>
    <col min="11" max="11" width="22.5546875" style="43" bestFit="1" customWidth="1"/>
    <col min="12" max="13" width="11.6640625" style="21" customWidth="1"/>
    <col min="14" max="14" width="20.33203125" style="42" bestFit="1" customWidth="1"/>
    <col min="15" max="15" width="11.6640625" style="21" customWidth="1"/>
    <col min="16" max="16" width="11.6640625" style="23" customWidth="1"/>
    <col min="17" max="17" width="20.5546875" style="27" bestFit="1" customWidth="1"/>
    <col min="18" max="18" width="11.6640625" style="24" customWidth="1"/>
    <col min="19" max="19" width="11.6640625" style="18" customWidth="1"/>
    <col min="20" max="20" width="20.5546875" style="27" bestFit="1" customWidth="1"/>
    <col min="21" max="21" width="13.109375" style="27" customWidth="1"/>
    <col min="22" max="23" width="18.44140625" style="9" bestFit="1" customWidth="1"/>
    <col min="24" max="16384" width="9.109375" style="9"/>
  </cols>
  <sheetData>
    <row r="1" spans="1:21" s="5" customFormat="1" ht="24" customHeight="1" thickBot="1" x14ac:dyDescent="0.35">
      <c r="A1" s="108" t="s">
        <v>125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10"/>
    </row>
    <row r="2" spans="1:21" s="6" customFormat="1" ht="27.75" customHeight="1" x14ac:dyDescent="0.3">
      <c r="A2" s="111" t="s">
        <v>110</v>
      </c>
      <c r="B2" s="113" t="s">
        <v>0</v>
      </c>
      <c r="C2" s="120" t="s">
        <v>115</v>
      </c>
      <c r="D2" s="113" t="s">
        <v>25</v>
      </c>
      <c r="E2" s="113" t="s">
        <v>34</v>
      </c>
      <c r="F2" s="105" t="s">
        <v>65</v>
      </c>
      <c r="G2" s="116" t="s">
        <v>77</v>
      </c>
      <c r="H2" s="116" t="s">
        <v>28</v>
      </c>
      <c r="I2" s="116" t="s">
        <v>24</v>
      </c>
      <c r="J2" s="118" t="s">
        <v>31</v>
      </c>
      <c r="K2" s="118"/>
      <c r="L2" s="118"/>
      <c r="M2" s="119" t="s">
        <v>72</v>
      </c>
      <c r="N2" s="119"/>
      <c r="O2" s="119"/>
      <c r="P2" s="104" t="s">
        <v>73</v>
      </c>
      <c r="Q2" s="104"/>
      <c r="R2" s="104"/>
      <c r="S2" s="105" t="s">
        <v>70</v>
      </c>
      <c r="T2" s="105"/>
      <c r="U2" s="106"/>
    </row>
    <row r="3" spans="1:21" s="6" customFormat="1" ht="40.200000000000003" thickBot="1" x14ac:dyDescent="0.35">
      <c r="A3" s="112"/>
      <c r="B3" s="114"/>
      <c r="C3" s="121"/>
      <c r="D3" s="114"/>
      <c r="E3" s="114"/>
      <c r="F3" s="115"/>
      <c r="G3" s="117"/>
      <c r="H3" s="117"/>
      <c r="I3" s="117"/>
      <c r="J3" s="50" t="s">
        <v>71</v>
      </c>
      <c r="K3" s="50" t="s">
        <v>74</v>
      </c>
      <c r="L3" s="50" t="s">
        <v>75</v>
      </c>
      <c r="M3" s="51" t="s">
        <v>71</v>
      </c>
      <c r="N3" s="51" t="s">
        <v>74</v>
      </c>
      <c r="O3" s="51" t="s">
        <v>68</v>
      </c>
      <c r="P3" s="49" t="s">
        <v>71</v>
      </c>
      <c r="Q3" s="49" t="s">
        <v>74</v>
      </c>
      <c r="R3" s="52" t="s">
        <v>69</v>
      </c>
      <c r="S3" s="41" t="s">
        <v>71</v>
      </c>
      <c r="T3" s="41" t="s">
        <v>74</v>
      </c>
      <c r="U3" s="53" t="s">
        <v>76</v>
      </c>
    </row>
    <row r="4" spans="1:21" s="5" customFormat="1" ht="26.4" x14ac:dyDescent="0.3">
      <c r="A4" s="54">
        <v>1</v>
      </c>
      <c r="B4" s="55" t="s">
        <v>15</v>
      </c>
      <c r="C4" s="54" t="s">
        <v>116</v>
      </c>
      <c r="D4" s="56" t="s">
        <v>86</v>
      </c>
      <c r="E4" s="57" t="s">
        <v>1</v>
      </c>
      <c r="F4" s="58" t="s">
        <v>102</v>
      </c>
      <c r="G4" s="59">
        <v>10395692450</v>
      </c>
      <c r="H4" s="60">
        <v>42268</v>
      </c>
      <c r="I4" s="60">
        <v>42825</v>
      </c>
      <c r="J4" s="61">
        <v>154</v>
      </c>
      <c r="K4" s="62">
        <v>9123275485.7600021</v>
      </c>
      <c r="L4" s="63">
        <f t="shared" ref="L4:L35" si="0">K4/G4</f>
        <v>0.87760151905609729</v>
      </c>
      <c r="M4" s="61"/>
      <c r="N4" s="62"/>
      <c r="O4" s="63">
        <f t="shared" ref="O4:O35" si="1">N4/G4</f>
        <v>0</v>
      </c>
      <c r="P4" s="64">
        <v>111</v>
      </c>
      <c r="Q4" s="65">
        <v>6037979594.6099987</v>
      </c>
      <c r="R4" s="66">
        <f t="shared" ref="R4:R35" si="2">Q4/G4</f>
        <v>0.58081552755150989</v>
      </c>
      <c r="S4" s="67">
        <f>J4-M4-P4</f>
        <v>43</v>
      </c>
      <c r="T4" s="65">
        <f>K4-N4-Q4</f>
        <v>3085295891.1500034</v>
      </c>
      <c r="U4" s="68">
        <f t="shared" ref="U4:U35" si="3">IF(K4=0,"",T4/K4)</f>
        <v>0.33817852984552149</v>
      </c>
    </row>
    <row r="5" spans="1:21" s="7" customFormat="1" ht="13.2" x14ac:dyDescent="0.3">
      <c r="A5" s="69">
        <v>2</v>
      </c>
      <c r="B5" s="70" t="s">
        <v>6</v>
      </c>
      <c r="C5" s="69" t="s">
        <v>116</v>
      </c>
      <c r="D5" s="71" t="s">
        <v>87</v>
      </c>
      <c r="E5" s="69" t="s">
        <v>1</v>
      </c>
      <c r="F5" s="58" t="s">
        <v>102</v>
      </c>
      <c r="G5" s="72">
        <v>535500000</v>
      </c>
      <c r="H5" s="73">
        <v>42261</v>
      </c>
      <c r="I5" s="60">
        <v>42825</v>
      </c>
      <c r="J5" s="74">
        <v>35</v>
      </c>
      <c r="K5" s="75">
        <v>35673411.649999999</v>
      </c>
      <c r="L5" s="76">
        <f t="shared" si="0"/>
        <v>6.6617015219421094E-2</v>
      </c>
      <c r="M5" s="74"/>
      <c r="N5" s="75"/>
      <c r="O5" s="63">
        <f t="shared" si="1"/>
        <v>0</v>
      </c>
      <c r="P5" s="77">
        <v>33</v>
      </c>
      <c r="Q5" s="78">
        <v>34830041.649999999</v>
      </c>
      <c r="R5" s="66">
        <f t="shared" si="2"/>
        <v>6.5042094584500471E-2</v>
      </c>
      <c r="S5" s="67">
        <f t="shared" ref="S5:S43" si="4">J5-M5-P5</f>
        <v>2</v>
      </c>
      <c r="T5" s="65">
        <f t="shared" ref="T5:T43" si="5">K5-N5-Q5</f>
        <v>843370</v>
      </c>
      <c r="U5" s="68">
        <f t="shared" si="3"/>
        <v>2.3641416982331152E-2</v>
      </c>
    </row>
    <row r="6" spans="1:21" s="3" customFormat="1" ht="13.2" x14ac:dyDescent="0.3">
      <c r="A6" s="69">
        <v>3</v>
      </c>
      <c r="B6" s="70" t="s">
        <v>8</v>
      </c>
      <c r="C6" s="69" t="s">
        <v>116</v>
      </c>
      <c r="D6" s="71" t="s">
        <v>87</v>
      </c>
      <c r="E6" s="69" t="s">
        <v>1</v>
      </c>
      <c r="F6" s="58" t="s">
        <v>102</v>
      </c>
      <c r="G6" s="72">
        <v>199920000</v>
      </c>
      <c r="H6" s="73">
        <v>42278</v>
      </c>
      <c r="I6" s="60">
        <v>42825</v>
      </c>
      <c r="J6" s="74">
        <v>11</v>
      </c>
      <c r="K6" s="79">
        <v>8813115.1799999997</v>
      </c>
      <c r="L6" s="76">
        <f t="shared" si="0"/>
        <v>4.408320918367347E-2</v>
      </c>
      <c r="M6" s="74"/>
      <c r="N6" s="75"/>
      <c r="O6" s="63">
        <f t="shared" si="1"/>
        <v>0</v>
      </c>
      <c r="P6" s="77">
        <v>11</v>
      </c>
      <c r="Q6" s="78">
        <v>8813115.1799999997</v>
      </c>
      <c r="R6" s="66">
        <f t="shared" si="2"/>
        <v>4.408320918367347E-2</v>
      </c>
      <c r="S6" s="67">
        <f t="shared" si="4"/>
        <v>0</v>
      </c>
      <c r="T6" s="65">
        <f t="shared" si="5"/>
        <v>0</v>
      </c>
      <c r="U6" s="68">
        <f t="shared" si="3"/>
        <v>0</v>
      </c>
    </row>
    <row r="7" spans="1:21" s="3" customFormat="1" ht="26.4" x14ac:dyDescent="0.3">
      <c r="A7" s="11">
        <v>4</v>
      </c>
      <c r="B7" s="4" t="s">
        <v>12</v>
      </c>
      <c r="C7" s="11" t="s">
        <v>116</v>
      </c>
      <c r="D7" s="37" t="s">
        <v>88</v>
      </c>
      <c r="E7" s="11" t="s">
        <v>1</v>
      </c>
      <c r="F7" s="35" t="s">
        <v>101</v>
      </c>
      <c r="G7" s="13">
        <v>400000000</v>
      </c>
      <c r="H7" s="10">
        <v>42264</v>
      </c>
      <c r="I7" s="19">
        <v>43083</v>
      </c>
      <c r="J7" s="15">
        <v>11</v>
      </c>
      <c r="K7" s="25">
        <v>273303111.25</v>
      </c>
      <c r="L7" s="45">
        <f t="shared" si="0"/>
        <v>0.68325777812499999</v>
      </c>
      <c r="M7" s="15">
        <v>3</v>
      </c>
      <c r="N7" s="25">
        <v>71733327.050000012</v>
      </c>
      <c r="O7" s="44">
        <f t="shared" si="1"/>
        <v>0.17933331762500002</v>
      </c>
      <c r="P7" s="22">
        <v>5</v>
      </c>
      <c r="Q7" s="26">
        <v>169628352.30000001</v>
      </c>
      <c r="R7" s="46">
        <f t="shared" si="2"/>
        <v>0.42407088075000005</v>
      </c>
      <c r="S7" s="34">
        <f t="shared" si="4"/>
        <v>3</v>
      </c>
      <c r="T7" s="28">
        <f t="shared" si="5"/>
        <v>31941431.899999976</v>
      </c>
      <c r="U7" s="48">
        <f t="shared" si="3"/>
        <v>0.11687181954830372</v>
      </c>
    </row>
    <row r="8" spans="1:21" s="3" customFormat="1" ht="39.6" x14ac:dyDescent="0.3">
      <c r="A8" s="69">
        <v>5</v>
      </c>
      <c r="B8" s="70" t="s">
        <v>14</v>
      </c>
      <c r="C8" s="69" t="s">
        <v>116</v>
      </c>
      <c r="D8" s="71" t="s">
        <v>89</v>
      </c>
      <c r="E8" s="69" t="s">
        <v>1</v>
      </c>
      <c r="F8" s="58" t="s">
        <v>102</v>
      </c>
      <c r="G8" s="72">
        <v>1478745000</v>
      </c>
      <c r="H8" s="73">
        <v>42310</v>
      </c>
      <c r="I8" s="60">
        <v>42901</v>
      </c>
      <c r="J8" s="74">
        <v>31</v>
      </c>
      <c r="K8" s="79">
        <v>1657762405.73</v>
      </c>
      <c r="L8" s="76">
        <f t="shared" si="0"/>
        <v>1.1210603624898141</v>
      </c>
      <c r="M8" s="74"/>
      <c r="N8" s="75"/>
      <c r="O8" s="63">
        <f t="shared" si="1"/>
        <v>0</v>
      </c>
      <c r="P8" s="77">
        <v>29</v>
      </c>
      <c r="Q8" s="78">
        <v>1521762405.73</v>
      </c>
      <c r="R8" s="66">
        <f t="shared" si="2"/>
        <v>1.0290904826254696</v>
      </c>
      <c r="S8" s="67">
        <f t="shared" si="4"/>
        <v>2</v>
      </c>
      <c r="T8" s="65">
        <f t="shared" si="5"/>
        <v>136000000</v>
      </c>
      <c r="U8" s="68">
        <f t="shared" si="3"/>
        <v>8.2038294227158595E-2</v>
      </c>
    </row>
    <row r="9" spans="1:21" s="3" customFormat="1" ht="26.4" x14ac:dyDescent="0.3">
      <c r="A9" s="11">
        <v>6</v>
      </c>
      <c r="B9" s="4" t="s">
        <v>27</v>
      </c>
      <c r="C9" s="11" t="s">
        <v>116</v>
      </c>
      <c r="D9" s="37" t="s">
        <v>90</v>
      </c>
      <c r="E9" s="11" t="s">
        <v>1</v>
      </c>
      <c r="F9" s="35" t="s">
        <v>101</v>
      </c>
      <c r="G9" s="13">
        <v>2143020000</v>
      </c>
      <c r="H9" s="10">
        <v>42277</v>
      </c>
      <c r="I9" s="19">
        <v>43646</v>
      </c>
      <c r="J9" s="15">
        <v>255</v>
      </c>
      <c r="K9" s="25">
        <v>1974226371.5800004</v>
      </c>
      <c r="L9" s="45">
        <f t="shared" si="0"/>
        <v>0.92123562616307841</v>
      </c>
      <c r="M9" s="15">
        <v>10</v>
      </c>
      <c r="N9" s="25">
        <v>92284793.719999999</v>
      </c>
      <c r="O9" s="44">
        <f t="shared" si="1"/>
        <v>4.3062964284047746E-2</v>
      </c>
      <c r="P9" s="22">
        <v>197</v>
      </c>
      <c r="Q9" s="26">
        <v>1468843316.9000003</v>
      </c>
      <c r="R9" s="46">
        <f t="shared" si="2"/>
        <v>0.68540812353594471</v>
      </c>
      <c r="S9" s="34">
        <f t="shared" si="4"/>
        <v>48</v>
      </c>
      <c r="T9" s="28">
        <f t="shared" si="5"/>
        <v>413098260.96000004</v>
      </c>
      <c r="U9" s="48">
        <f t="shared" si="3"/>
        <v>0.20924564016911185</v>
      </c>
    </row>
    <row r="10" spans="1:21" s="3" customFormat="1" ht="26.4" x14ac:dyDescent="0.3">
      <c r="A10" s="69">
        <v>7</v>
      </c>
      <c r="B10" s="70" t="s">
        <v>13</v>
      </c>
      <c r="C10" s="69" t="s">
        <v>116</v>
      </c>
      <c r="D10" s="71" t="s">
        <v>91</v>
      </c>
      <c r="E10" s="69" t="s">
        <v>5</v>
      </c>
      <c r="F10" s="69" t="s">
        <v>102</v>
      </c>
      <c r="G10" s="72">
        <v>1700000000</v>
      </c>
      <c r="H10" s="73">
        <v>42307</v>
      </c>
      <c r="I10" s="60">
        <v>42460</v>
      </c>
      <c r="J10" s="74">
        <v>8</v>
      </c>
      <c r="K10" s="75">
        <v>207509402.21000001</v>
      </c>
      <c r="L10" s="76">
        <f t="shared" si="0"/>
        <v>0.12206435424117648</v>
      </c>
      <c r="M10" s="74"/>
      <c r="N10" s="75"/>
      <c r="O10" s="66">
        <f t="shared" si="1"/>
        <v>0</v>
      </c>
      <c r="P10" s="77">
        <v>7</v>
      </c>
      <c r="Q10" s="78">
        <v>141662505.50999999</v>
      </c>
      <c r="R10" s="66">
        <f t="shared" si="2"/>
        <v>8.3330885594117637E-2</v>
      </c>
      <c r="S10" s="77">
        <f t="shared" si="4"/>
        <v>1</v>
      </c>
      <c r="T10" s="78">
        <f t="shared" si="5"/>
        <v>65846896.700000018</v>
      </c>
      <c r="U10" s="68">
        <f t="shared" si="3"/>
        <v>0.31732006356686815</v>
      </c>
    </row>
    <row r="11" spans="1:21" s="3" customFormat="1" ht="13.2" x14ac:dyDescent="0.3">
      <c r="A11" s="11">
        <v>8</v>
      </c>
      <c r="B11" s="4" t="s">
        <v>9</v>
      </c>
      <c r="C11" s="11" t="s">
        <v>116</v>
      </c>
      <c r="D11" s="37" t="s">
        <v>92</v>
      </c>
      <c r="E11" s="11" t="s">
        <v>1</v>
      </c>
      <c r="F11" s="35" t="s">
        <v>101</v>
      </c>
      <c r="G11" s="13">
        <v>3819057743</v>
      </c>
      <c r="H11" s="10">
        <v>42277</v>
      </c>
      <c r="I11" s="19">
        <v>45016</v>
      </c>
      <c r="J11" s="15">
        <v>38</v>
      </c>
      <c r="K11" s="25">
        <v>1640441040.7499998</v>
      </c>
      <c r="L11" s="45">
        <f t="shared" si="0"/>
        <v>0.42954077972682797</v>
      </c>
      <c r="M11" s="15">
        <v>2</v>
      </c>
      <c r="N11" s="25">
        <v>10302180.390000001</v>
      </c>
      <c r="O11" s="46">
        <f t="shared" si="1"/>
        <v>2.6975712553398805E-3</v>
      </c>
      <c r="P11" s="22">
        <v>26</v>
      </c>
      <c r="Q11" s="26">
        <v>1480323703.8899996</v>
      </c>
      <c r="R11" s="46">
        <f t="shared" si="2"/>
        <v>0.38761490490771028</v>
      </c>
      <c r="S11" s="22">
        <f t="shared" si="4"/>
        <v>10</v>
      </c>
      <c r="T11" s="26">
        <f t="shared" si="5"/>
        <v>149815156.47000003</v>
      </c>
      <c r="U11" s="48">
        <f t="shared" si="3"/>
        <v>9.1326145072245596E-2</v>
      </c>
    </row>
    <row r="12" spans="1:21" s="3" customFormat="1" ht="13.2" x14ac:dyDescent="0.3">
      <c r="A12" s="69">
        <v>9</v>
      </c>
      <c r="B12" s="70" t="s">
        <v>7</v>
      </c>
      <c r="C12" s="69" t="s">
        <v>116</v>
      </c>
      <c r="D12" s="71" t="s">
        <v>87</v>
      </c>
      <c r="E12" s="69" t="s">
        <v>1</v>
      </c>
      <c r="F12" s="58" t="s">
        <v>102</v>
      </c>
      <c r="G12" s="72">
        <v>150000000</v>
      </c>
      <c r="H12" s="73">
        <v>42306</v>
      </c>
      <c r="I12" s="60">
        <v>42920</v>
      </c>
      <c r="J12" s="74">
        <v>167</v>
      </c>
      <c r="K12" s="75">
        <v>179396352.61999997</v>
      </c>
      <c r="L12" s="76">
        <f t="shared" si="0"/>
        <v>1.1959756841333331</v>
      </c>
      <c r="M12" s="74"/>
      <c r="N12" s="75"/>
      <c r="O12" s="66">
        <f t="shared" si="1"/>
        <v>0</v>
      </c>
      <c r="P12" s="77">
        <v>145</v>
      </c>
      <c r="Q12" s="78">
        <v>157942999.46999997</v>
      </c>
      <c r="R12" s="66">
        <f t="shared" si="2"/>
        <v>1.0529533297999998</v>
      </c>
      <c r="S12" s="77">
        <f t="shared" si="4"/>
        <v>22</v>
      </c>
      <c r="T12" s="78">
        <f t="shared" si="5"/>
        <v>21453353.150000006</v>
      </c>
      <c r="U12" s="68">
        <f t="shared" si="3"/>
        <v>0.11958633961440018</v>
      </c>
    </row>
    <row r="13" spans="1:21" s="3" customFormat="1" ht="13.2" x14ac:dyDescent="0.3">
      <c r="A13" s="11">
        <v>10</v>
      </c>
      <c r="B13" s="4" t="s">
        <v>17</v>
      </c>
      <c r="C13" s="11" t="s">
        <v>116</v>
      </c>
      <c r="D13" s="37" t="s">
        <v>88</v>
      </c>
      <c r="E13" s="11" t="s">
        <v>1</v>
      </c>
      <c r="F13" s="35" t="s">
        <v>101</v>
      </c>
      <c r="G13" s="13">
        <v>1200000000</v>
      </c>
      <c r="H13" s="10">
        <v>42298</v>
      </c>
      <c r="I13" s="19">
        <v>43061</v>
      </c>
      <c r="J13" s="15">
        <v>141</v>
      </c>
      <c r="K13" s="30">
        <v>3764047958.8799987</v>
      </c>
      <c r="L13" s="45">
        <f t="shared" si="0"/>
        <v>3.1367066323999988</v>
      </c>
      <c r="M13" s="15">
        <v>2</v>
      </c>
      <c r="N13" s="30">
        <v>172020481.27000001</v>
      </c>
      <c r="O13" s="46">
        <f t="shared" si="1"/>
        <v>0.14335040105833335</v>
      </c>
      <c r="P13" s="22">
        <v>54</v>
      </c>
      <c r="Q13" s="26">
        <v>1352538065.1700001</v>
      </c>
      <c r="R13" s="46">
        <f t="shared" si="2"/>
        <v>1.1271150543083335</v>
      </c>
      <c r="S13" s="22">
        <f t="shared" si="4"/>
        <v>85</v>
      </c>
      <c r="T13" s="26">
        <f t="shared" si="5"/>
        <v>2239489412.4399986</v>
      </c>
      <c r="U13" s="48">
        <f t="shared" si="3"/>
        <v>0.59496835239749812</v>
      </c>
    </row>
    <row r="14" spans="1:21" s="3" customFormat="1" ht="13.2" x14ac:dyDescent="0.3">
      <c r="A14" s="69">
        <v>11</v>
      </c>
      <c r="B14" s="70" t="s">
        <v>11</v>
      </c>
      <c r="C14" s="69" t="s">
        <v>116</v>
      </c>
      <c r="D14" s="71" t="s">
        <v>93</v>
      </c>
      <c r="E14" s="69" t="s">
        <v>5</v>
      </c>
      <c r="F14" s="69" t="s">
        <v>102</v>
      </c>
      <c r="G14" s="72">
        <v>133000000</v>
      </c>
      <c r="H14" s="73">
        <v>42306</v>
      </c>
      <c r="I14" s="60">
        <v>42436</v>
      </c>
      <c r="J14" s="74">
        <v>136</v>
      </c>
      <c r="K14" s="75">
        <v>489265121.23999989</v>
      </c>
      <c r="L14" s="76">
        <f t="shared" si="0"/>
        <v>3.6786851221052626</v>
      </c>
      <c r="M14" s="74"/>
      <c r="N14" s="75"/>
      <c r="O14" s="66">
        <f t="shared" si="1"/>
        <v>0</v>
      </c>
      <c r="P14" s="77">
        <v>22</v>
      </c>
      <c r="Q14" s="78">
        <v>76811636.399999991</v>
      </c>
      <c r="R14" s="66">
        <f t="shared" si="2"/>
        <v>0.57753110075187963</v>
      </c>
      <c r="S14" s="77">
        <f t="shared" si="4"/>
        <v>114</v>
      </c>
      <c r="T14" s="78">
        <f t="shared" si="5"/>
        <v>412453484.83999991</v>
      </c>
      <c r="U14" s="68">
        <f t="shared" si="3"/>
        <v>0.84300610637167928</v>
      </c>
    </row>
    <row r="15" spans="1:21" s="3" customFormat="1" ht="13.2" x14ac:dyDescent="0.3">
      <c r="A15" s="69">
        <v>12</v>
      </c>
      <c r="B15" s="70" t="s">
        <v>3</v>
      </c>
      <c r="C15" s="69" t="s">
        <v>116</v>
      </c>
      <c r="D15" s="71" t="s">
        <v>93</v>
      </c>
      <c r="E15" s="69" t="s">
        <v>5</v>
      </c>
      <c r="F15" s="69" t="s">
        <v>102</v>
      </c>
      <c r="G15" s="72">
        <v>88000000</v>
      </c>
      <c r="H15" s="73">
        <v>42306</v>
      </c>
      <c r="I15" s="60">
        <v>42436</v>
      </c>
      <c r="J15" s="74">
        <v>44</v>
      </c>
      <c r="K15" s="75">
        <v>144828575.25</v>
      </c>
      <c r="L15" s="76">
        <f t="shared" si="0"/>
        <v>1.6457792642045455</v>
      </c>
      <c r="M15" s="74"/>
      <c r="N15" s="75"/>
      <c r="O15" s="66">
        <f t="shared" si="1"/>
        <v>0</v>
      </c>
      <c r="P15" s="77">
        <v>8</v>
      </c>
      <c r="Q15" s="78">
        <v>27508477.5</v>
      </c>
      <c r="R15" s="66">
        <f t="shared" si="2"/>
        <v>0.3125963352272727</v>
      </c>
      <c r="S15" s="77">
        <f t="shared" si="4"/>
        <v>36</v>
      </c>
      <c r="T15" s="78">
        <f t="shared" si="5"/>
        <v>117320097.75</v>
      </c>
      <c r="U15" s="68">
        <f t="shared" si="3"/>
        <v>0.81006180960825269</v>
      </c>
    </row>
    <row r="16" spans="1:21" s="3" customFormat="1" ht="13.2" x14ac:dyDescent="0.3">
      <c r="A16" s="69">
        <v>13</v>
      </c>
      <c r="B16" s="70" t="s">
        <v>18</v>
      </c>
      <c r="C16" s="69" t="s">
        <v>116</v>
      </c>
      <c r="D16" s="71" t="s">
        <v>94</v>
      </c>
      <c r="E16" s="69" t="s">
        <v>5</v>
      </c>
      <c r="F16" s="69" t="s">
        <v>102</v>
      </c>
      <c r="G16" s="72">
        <v>3248000000</v>
      </c>
      <c r="H16" s="73">
        <v>42338</v>
      </c>
      <c r="I16" s="60">
        <v>42460</v>
      </c>
      <c r="J16" s="74">
        <v>63</v>
      </c>
      <c r="K16" s="75">
        <v>3710776808.4699998</v>
      </c>
      <c r="L16" s="76">
        <f t="shared" si="0"/>
        <v>1.1424805444796797</v>
      </c>
      <c r="M16" s="74"/>
      <c r="N16" s="75"/>
      <c r="O16" s="66">
        <f t="shared" si="1"/>
        <v>0</v>
      </c>
      <c r="P16" s="77">
        <v>53</v>
      </c>
      <c r="Q16" s="78">
        <v>2830663921.5599999</v>
      </c>
      <c r="R16" s="66">
        <f t="shared" si="2"/>
        <v>0.87150982806650246</v>
      </c>
      <c r="S16" s="77">
        <f t="shared" si="4"/>
        <v>10</v>
      </c>
      <c r="T16" s="78">
        <f t="shared" si="5"/>
        <v>880112886.90999985</v>
      </c>
      <c r="U16" s="68">
        <f t="shared" si="3"/>
        <v>0.23717753245118547</v>
      </c>
    </row>
    <row r="17" spans="1:23" s="3" customFormat="1" ht="26.4" x14ac:dyDescent="0.3">
      <c r="A17" s="69">
        <v>14</v>
      </c>
      <c r="B17" s="70" t="s">
        <v>4</v>
      </c>
      <c r="C17" s="69" t="s">
        <v>116</v>
      </c>
      <c r="D17" s="71" t="s">
        <v>95</v>
      </c>
      <c r="E17" s="69" t="s">
        <v>5</v>
      </c>
      <c r="F17" s="69" t="s">
        <v>102</v>
      </c>
      <c r="G17" s="72">
        <v>975000000</v>
      </c>
      <c r="H17" s="73">
        <v>42352</v>
      </c>
      <c r="I17" s="60">
        <v>42482</v>
      </c>
      <c r="J17" s="80">
        <v>61</v>
      </c>
      <c r="K17" s="75">
        <v>852677257.69000006</v>
      </c>
      <c r="L17" s="76">
        <f t="shared" si="0"/>
        <v>0.87454077711794875</v>
      </c>
      <c r="M17" s="80"/>
      <c r="N17" s="75"/>
      <c r="O17" s="66">
        <f t="shared" si="1"/>
        <v>0</v>
      </c>
      <c r="P17" s="77">
        <v>38</v>
      </c>
      <c r="Q17" s="78">
        <v>660864353.28000009</v>
      </c>
      <c r="R17" s="66">
        <f t="shared" si="2"/>
        <v>0.6778095931076924</v>
      </c>
      <c r="S17" s="77">
        <f t="shared" si="4"/>
        <v>23</v>
      </c>
      <c r="T17" s="78">
        <f t="shared" si="5"/>
        <v>191812904.40999997</v>
      </c>
      <c r="U17" s="68">
        <f t="shared" si="3"/>
        <v>0.22495370045360774</v>
      </c>
    </row>
    <row r="18" spans="1:23" s="3" customFormat="1" ht="26.4" x14ac:dyDescent="0.3">
      <c r="A18" s="69">
        <v>15</v>
      </c>
      <c r="B18" s="70" t="s">
        <v>10</v>
      </c>
      <c r="C18" s="69" t="s">
        <v>116</v>
      </c>
      <c r="D18" s="71" t="s">
        <v>95</v>
      </c>
      <c r="E18" s="69" t="s">
        <v>5</v>
      </c>
      <c r="F18" s="69" t="s">
        <v>102</v>
      </c>
      <c r="G18" s="72">
        <v>1737894254</v>
      </c>
      <c r="H18" s="73">
        <v>42352</v>
      </c>
      <c r="I18" s="60">
        <v>42482</v>
      </c>
      <c r="J18" s="80">
        <v>182</v>
      </c>
      <c r="K18" s="75">
        <v>2277353140.4499998</v>
      </c>
      <c r="L18" s="76">
        <f t="shared" si="0"/>
        <v>1.3104095000074727</v>
      </c>
      <c r="M18" s="80"/>
      <c r="N18" s="75"/>
      <c r="O18" s="66">
        <f t="shared" si="1"/>
        <v>0</v>
      </c>
      <c r="P18" s="77">
        <v>114</v>
      </c>
      <c r="Q18" s="78">
        <v>1496220622.7300003</v>
      </c>
      <c r="R18" s="66">
        <f t="shared" si="2"/>
        <v>0.8609388167814267</v>
      </c>
      <c r="S18" s="77">
        <f t="shared" si="4"/>
        <v>68</v>
      </c>
      <c r="T18" s="78">
        <f t="shared" si="5"/>
        <v>781132517.71999955</v>
      </c>
      <c r="U18" s="68">
        <f t="shared" si="3"/>
        <v>0.34300017149103612</v>
      </c>
    </row>
    <row r="19" spans="1:23" s="3" customFormat="1" ht="26.4" x14ac:dyDescent="0.3">
      <c r="A19" s="69">
        <v>16</v>
      </c>
      <c r="B19" s="70" t="s">
        <v>16</v>
      </c>
      <c r="C19" s="69" t="s">
        <v>116</v>
      </c>
      <c r="D19" s="71" t="s">
        <v>96</v>
      </c>
      <c r="E19" s="69" t="s">
        <v>1</v>
      </c>
      <c r="F19" s="58" t="s">
        <v>102</v>
      </c>
      <c r="G19" s="72">
        <v>1350000000</v>
      </c>
      <c r="H19" s="73">
        <v>42356</v>
      </c>
      <c r="I19" s="60">
        <v>42704</v>
      </c>
      <c r="J19" s="74">
        <v>177</v>
      </c>
      <c r="K19" s="75">
        <v>315124337.62</v>
      </c>
      <c r="L19" s="76">
        <f t="shared" si="0"/>
        <v>0.23342543527407408</v>
      </c>
      <c r="M19" s="74"/>
      <c r="N19" s="75"/>
      <c r="O19" s="66">
        <f t="shared" si="1"/>
        <v>0</v>
      </c>
      <c r="P19" s="77">
        <v>55</v>
      </c>
      <c r="Q19" s="78">
        <v>111497646.97000001</v>
      </c>
      <c r="R19" s="66">
        <f t="shared" si="2"/>
        <v>8.2590849607407424E-2</v>
      </c>
      <c r="S19" s="77">
        <f t="shared" si="4"/>
        <v>122</v>
      </c>
      <c r="T19" s="78">
        <f t="shared" si="5"/>
        <v>203626690.64999998</v>
      </c>
      <c r="U19" s="68">
        <f t="shared" si="3"/>
        <v>0.64617887716291833</v>
      </c>
    </row>
    <row r="20" spans="1:23" s="3" customFormat="1" ht="26.4" x14ac:dyDescent="0.3">
      <c r="A20" s="69">
        <v>17</v>
      </c>
      <c r="B20" s="70" t="s">
        <v>26</v>
      </c>
      <c r="C20" s="69" t="s">
        <v>116</v>
      </c>
      <c r="D20" s="71" t="s">
        <v>88</v>
      </c>
      <c r="E20" s="69" t="s">
        <v>1</v>
      </c>
      <c r="F20" s="69" t="s">
        <v>102</v>
      </c>
      <c r="G20" s="72">
        <v>600000000</v>
      </c>
      <c r="H20" s="73">
        <v>42360</v>
      </c>
      <c r="I20" s="60">
        <v>43084</v>
      </c>
      <c r="J20" s="80">
        <v>3</v>
      </c>
      <c r="K20" s="75">
        <v>444088683.13999999</v>
      </c>
      <c r="L20" s="76">
        <f t="shared" si="0"/>
        <v>0.74014780523333334</v>
      </c>
      <c r="M20" s="80"/>
      <c r="N20" s="75"/>
      <c r="O20" s="66">
        <f t="shared" si="1"/>
        <v>0</v>
      </c>
      <c r="P20" s="77">
        <v>3</v>
      </c>
      <c r="Q20" s="78">
        <v>444088683.13999999</v>
      </c>
      <c r="R20" s="66">
        <f t="shared" si="2"/>
        <v>0.74014780523333334</v>
      </c>
      <c r="S20" s="77">
        <f t="shared" si="4"/>
        <v>0</v>
      </c>
      <c r="T20" s="78">
        <f t="shared" si="5"/>
        <v>0</v>
      </c>
      <c r="U20" s="68">
        <f t="shared" si="3"/>
        <v>0</v>
      </c>
    </row>
    <row r="21" spans="1:23" s="3" customFormat="1" ht="26.4" x14ac:dyDescent="0.3">
      <c r="A21" s="69">
        <v>18</v>
      </c>
      <c r="B21" s="70" t="s">
        <v>19</v>
      </c>
      <c r="C21" s="69" t="s">
        <v>116</v>
      </c>
      <c r="D21" s="71" t="s">
        <v>97</v>
      </c>
      <c r="E21" s="69" t="s">
        <v>5</v>
      </c>
      <c r="F21" s="69" t="s">
        <v>102</v>
      </c>
      <c r="G21" s="72">
        <v>1072020000</v>
      </c>
      <c r="H21" s="73">
        <v>42359</v>
      </c>
      <c r="I21" s="60">
        <v>42489</v>
      </c>
      <c r="J21" s="80">
        <v>226</v>
      </c>
      <c r="K21" s="75">
        <v>1728852663.6100001</v>
      </c>
      <c r="L21" s="76">
        <f t="shared" si="0"/>
        <v>1.6127056058748905</v>
      </c>
      <c r="M21" s="80"/>
      <c r="N21" s="75"/>
      <c r="O21" s="66">
        <f t="shared" si="1"/>
        <v>0</v>
      </c>
      <c r="P21" s="77">
        <v>129</v>
      </c>
      <c r="Q21" s="78">
        <v>1038363210.8700004</v>
      </c>
      <c r="R21" s="66">
        <f t="shared" si="2"/>
        <v>0.96860432722337308</v>
      </c>
      <c r="S21" s="77">
        <f t="shared" si="4"/>
        <v>97</v>
      </c>
      <c r="T21" s="78">
        <f t="shared" si="5"/>
        <v>690489452.73999977</v>
      </c>
      <c r="U21" s="68">
        <f t="shared" si="3"/>
        <v>0.39939172797882938</v>
      </c>
    </row>
    <row r="22" spans="1:23" s="3" customFormat="1" ht="13.2" x14ac:dyDescent="0.3">
      <c r="A22" s="69">
        <v>19</v>
      </c>
      <c r="B22" s="70" t="s">
        <v>2</v>
      </c>
      <c r="C22" s="69" t="s">
        <v>116</v>
      </c>
      <c r="D22" s="71" t="s">
        <v>98</v>
      </c>
      <c r="E22" s="69" t="s">
        <v>1</v>
      </c>
      <c r="F22" s="58" t="s">
        <v>102</v>
      </c>
      <c r="G22" s="72">
        <v>1521815011</v>
      </c>
      <c r="H22" s="73">
        <v>42369</v>
      </c>
      <c r="I22" s="60">
        <v>42534</v>
      </c>
      <c r="J22" s="74">
        <v>355</v>
      </c>
      <c r="K22" s="75">
        <v>4180980405.6600008</v>
      </c>
      <c r="L22" s="76">
        <f t="shared" si="0"/>
        <v>2.7473644138341338</v>
      </c>
      <c r="M22" s="74"/>
      <c r="N22" s="75"/>
      <c r="O22" s="66">
        <f t="shared" si="1"/>
        <v>0</v>
      </c>
      <c r="P22" s="77">
        <v>173</v>
      </c>
      <c r="Q22" s="81">
        <v>1600349168.0100002</v>
      </c>
      <c r="R22" s="66">
        <f t="shared" si="2"/>
        <v>1.0516055870406973</v>
      </c>
      <c r="S22" s="77">
        <f t="shared" si="4"/>
        <v>182</v>
      </c>
      <c r="T22" s="81">
        <f t="shared" si="5"/>
        <v>2580631237.6500006</v>
      </c>
      <c r="U22" s="68">
        <f t="shared" si="3"/>
        <v>0.61723112458419371</v>
      </c>
    </row>
    <row r="23" spans="1:23" s="3" customFormat="1" ht="13.2" x14ac:dyDescent="0.3">
      <c r="A23" s="69">
        <v>20</v>
      </c>
      <c r="B23" s="70" t="s">
        <v>21</v>
      </c>
      <c r="C23" s="69" t="s">
        <v>116</v>
      </c>
      <c r="D23" s="71" t="s">
        <v>97</v>
      </c>
      <c r="E23" s="69" t="s">
        <v>5</v>
      </c>
      <c r="F23" s="69" t="s">
        <v>102</v>
      </c>
      <c r="G23" s="72">
        <v>2776914810</v>
      </c>
      <c r="H23" s="73">
        <v>42398</v>
      </c>
      <c r="I23" s="60">
        <v>42580</v>
      </c>
      <c r="J23" s="80">
        <v>37</v>
      </c>
      <c r="K23" s="75">
        <v>3600388984.0999999</v>
      </c>
      <c r="L23" s="76">
        <f t="shared" si="0"/>
        <v>1.2965428291622674</v>
      </c>
      <c r="M23" s="80"/>
      <c r="N23" s="75"/>
      <c r="O23" s="66">
        <f t="shared" si="1"/>
        <v>0</v>
      </c>
      <c r="P23" s="77">
        <v>35</v>
      </c>
      <c r="Q23" s="78">
        <v>3413958977.0999999</v>
      </c>
      <c r="R23" s="66">
        <f t="shared" si="2"/>
        <v>1.2294071697143636</v>
      </c>
      <c r="S23" s="77">
        <f t="shared" si="4"/>
        <v>2</v>
      </c>
      <c r="T23" s="78">
        <f t="shared" si="5"/>
        <v>186430007</v>
      </c>
      <c r="U23" s="68">
        <f t="shared" si="3"/>
        <v>5.1780518111601344E-2</v>
      </c>
    </row>
    <row r="24" spans="1:23" s="8" customFormat="1" ht="13.8" x14ac:dyDescent="0.3">
      <c r="A24" s="69">
        <v>21</v>
      </c>
      <c r="B24" s="70" t="s">
        <v>22</v>
      </c>
      <c r="C24" s="69" t="s">
        <v>116</v>
      </c>
      <c r="D24" s="71" t="s">
        <v>94</v>
      </c>
      <c r="E24" s="69" t="s">
        <v>5</v>
      </c>
      <c r="F24" s="69" t="s">
        <v>102</v>
      </c>
      <c r="G24" s="72">
        <v>2115000000</v>
      </c>
      <c r="H24" s="73">
        <v>42429</v>
      </c>
      <c r="I24" s="60">
        <v>42582</v>
      </c>
      <c r="J24" s="74">
        <v>44</v>
      </c>
      <c r="K24" s="79">
        <v>1955333979.1499999</v>
      </c>
      <c r="L24" s="76">
        <f t="shared" si="0"/>
        <v>0.92450779156028362</v>
      </c>
      <c r="M24" s="74"/>
      <c r="N24" s="79"/>
      <c r="O24" s="66">
        <f t="shared" si="1"/>
        <v>0</v>
      </c>
      <c r="P24" s="77">
        <v>38</v>
      </c>
      <c r="Q24" s="78">
        <v>1635128542.8299999</v>
      </c>
      <c r="R24" s="66">
        <f t="shared" si="2"/>
        <v>0.77311042214184389</v>
      </c>
      <c r="S24" s="77">
        <f t="shared" si="4"/>
        <v>6</v>
      </c>
      <c r="T24" s="78">
        <f t="shared" si="5"/>
        <v>320205436.31999993</v>
      </c>
      <c r="U24" s="68">
        <f t="shared" si="3"/>
        <v>0.16375997130638315</v>
      </c>
      <c r="W24" s="36"/>
    </row>
    <row r="25" spans="1:23" s="8" customFormat="1" ht="13.8" x14ac:dyDescent="0.3">
      <c r="A25" s="69">
        <v>22</v>
      </c>
      <c r="B25" s="70" t="s">
        <v>20</v>
      </c>
      <c r="C25" s="69" t="s">
        <v>116</v>
      </c>
      <c r="D25" s="71" t="s">
        <v>97</v>
      </c>
      <c r="E25" s="69" t="s">
        <v>5</v>
      </c>
      <c r="F25" s="69" t="s">
        <v>102</v>
      </c>
      <c r="G25" s="72">
        <v>174250000</v>
      </c>
      <c r="H25" s="73">
        <v>42422</v>
      </c>
      <c r="I25" s="60">
        <v>42551</v>
      </c>
      <c r="J25" s="74">
        <v>22</v>
      </c>
      <c r="K25" s="79">
        <v>330344267.78000003</v>
      </c>
      <c r="L25" s="76">
        <f t="shared" si="0"/>
        <v>1.895806414806313</v>
      </c>
      <c r="M25" s="74"/>
      <c r="N25" s="79"/>
      <c r="O25" s="66">
        <f t="shared" si="1"/>
        <v>0</v>
      </c>
      <c r="P25" s="77">
        <v>19</v>
      </c>
      <c r="Q25" s="78">
        <v>307299699.5</v>
      </c>
      <c r="R25" s="66">
        <f t="shared" si="2"/>
        <v>1.763556381635581</v>
      </c>
      <c r="S25" s="77">
        <f t="shared" si="4"/>
        <v>3</v>
      </c>
      <c r="T25" s="78">
        <f t="shared" si="5"/>
        <v>23044568.280000031</v>
      </c>
      <c r="U25" s="68">
        <f t="shared" si="3"/>
        <v>6.9759249751374722E-2</v>
      </c>
      <c r="W25" s="36"/>
    </row>
    <row r="26" spans="1:23" s="8" customFormat="1" ht="39.6" x14ac:dyDescent="0.3">
      <c r="A26" s="69">
        <v>23</v>
      </c>
      <c r="B26" s="70" t="s">
        <v>23</v>
      </c>
      <c r="C26" s="69" t="s">
        <v>116</v>
      </c>
      <c r="D26" s="71" t="s">
        <v>88</v>
      </c>
      <c r="E26" s="69" t="s">
        <v>1</v>
      </c>
      <c r="F26" s="69" t="s">
        <v>102</v>
      </c>
      <c r="G26" s="72">
        <v>2060500000</v>
      </c>
      <c r="H26" s="73">
        <v>42430</v>
      </c>
      <c r="I26" s="60">
        <v>43017</v>
      </c>
      <c r="J26" s="74">
        <v>35</v>
      </c>
      <c r="K26" s="79">
        <v>2074361701.4400003</v>
      </c>
      <c r="L26" s="76">
        <f t="shared" si="0"/>
        <v>1.0067273484299928</v>
      </c>
      <c r="M26" s="74"/>
      <c r="N26" s="79"/>
      <c r="O26" s="66">
        <f t="shared" si="1"/>
        <v>0</v>
      </c>
      <c r="P26" s="77">
        <v>30</v>
      </c>
      <c r="Q26" s="78">
        <v>1977917547.9899998</v>
      </c>
      <c r="R26" s="66">
        <f t="shared" si="2"/>
        <v>0.95992115893715102</v>
      </c>
      <c r="S26" s="77">
        <f t="shared" si="4"/>
        <v>5</v>
      </c>
      <c r="T26" s="78">
        <f t="shared" si="5"/>
        <v>96444153.450000525</v>
      </c>
      <c r="U26" s="68">
        <f t="shared" si="3"/>
        <v>4.6493412109879388E-2</v>
      </c>
      <c r="W26" s="36"/>
    </row>
    <row r="27" spans="1:23" s="17" customFormat="1" ht="26.4" x14ac:dyDescent="0.3">
      <c r="A27" s="82">
        <v>24</v>
      </c>
      <c r="B27" s="83" t="s">
        <v>29</v>
      </c>
      <c r="C27" s="82" t="s">
        <v>116</v>
      </c>
      <c r="D27" s="84" t="s">
        <v>97</v>
      </c>
      <c r="E27" s="82" t="s">
        <v>5</v>
      </c>
      <c r="F27" s="69" t="s">
        <v>102</v>
      </c>
      <c r="G27" s="85">
        <v>1088000000</v>
      </c>
      <c r="H27" s="73">
        <v>42443</v>
      </c>
      <c r="I27" s="60">
        <v>42615</v>
      </c>
      <c r="J27" s="80">
        <v>40</v>
      </c>
      <c r="K27" s="79">
        <v>800025196.88999975</v>
      </c>
      <c r="L27" s="76">
        <f t="shared" si="0"/>
        <v>0.73531727655330859</v>
      </c>
      <c r="M27" s="80"/>
      <c r="N27" s="79"/>
      <c r="O27" s="66">
        <f t="shared" si="1"/>
        <v>0</v>
      </c>
      <c r="P27" s="77">
        <v>35</v>
      </c>
      <c r="Q27" s="78">
        <v>722019867.25999975</v>
      </c>
      <c r="R27" s="66">
        <f t="shared" si="2"/>
        <v>0.66362120152573512</v>
      </c>
      <c r="S27" s="77">
        <f t="shared" si="4"/>
        <v>5</v>
      </c>
      <c r="T27" s="78">
        <f t="shared" si="5"/>
        <v>78005329.629999995</v>
      </c>
      <c r="U27" s="68">
        <f t="shared" si="3"/>
        <v>9.7503591053427055E-2</v>
      </c>
    </row>
    <row r="28" spans="1:23" s="17" customFormat="1" ht="13.8" x14ac:dyDescent="0.3">
      <c r="A28" s="82">
        <v>25</v>
      </c>
      <c r="B28" s="83" t="s">
        <v>30</v>
      </c>
      <c r="C28" s="82" t="s">
        <v>116</v>
      </c>
      <c r="D28" s="84" t="s">
        <v>94</v>
      </c>
      <c r="E28" s="82" t="s">
        <v>1</v>
      </c>
      <c r="F28" s="69" t="s">
        <v>101</v>
      </c>
      <c r="G28" s="85">
        <v>687000000</v>
      </c>
      <c r="H28" s="73">
        <v>42447</v>
      </c>
      <c r="I28" s="60">
        <v>43146</v>
      </c>
      <c r="J28" s="80">
        <v>12</v>
      </c>
      <c r="K28" s="79">
        <v>747348925.07999992</v>
      </c>
      <c r="L28" s="76">
        <f t="shared" si="0"/>
        <v>1.0878441413100435</v>
      </c>
      <c r="M28" s="80"/>
      <c r="N28" s="79"/>
      <c r="O28" s="66">
        <f t="shared" si="1"/>
        <v>0</v>
      </c>
      <c r="P28" s="77">
        <v>12</v>
      </c>
      <c r="Q28" s="78">
        <v>747348925.07999992</v>
      </c>
      <c r="R28" s="66">
        <f t="shared" si="2"/>
        <v>1.0878441413100435</v>
      </c>
      <c r="S28" s="77">
        <f t="shared" si="4"/>
        <v>0</v>
      </c>
      <c r="T28" s="78">
        <f t="shared" si="5"/>
        <v>0</v>
      </c>
      <c r="U28" s="68">
        <f t="shared" si="3"/>
        <v>0</v>
      </c>
    </row>
    <row r="29" spans="1:23" s="3" customFormat="1" ht="13.2" x14ac:dyDescent="0.3">
      <c r="A29" s="12">
        <v>26</v>
      </c>
      <c r="B29" s="4" t="s">
        <v>32</v>
      </c>
      <c r="C29" s="11" t="s">
        <v>116</v>
      </c>
      <c r="D29" s="38" t="s">
        <v>88</v>
      </c>
      <c r="E29" s="12" t="s">
        <v>1</v>
      </c>
      <c r="F29" s="35" t="s">
        <v>101</v>
      </c>
      <c r="G29" s="14">
        <v>3119000000</v>
      </c>
      <c r="H29" s="10">
        <v>42460</v>
      </c>
      <c r="I29" s="19">
        <v>43017</v>
      </c>
      <c r="J29" s="16">
        <v>101</v>
      </c>
      <c r="K29" s="31">
        <v>4371891136.0799999</v>
      </c>
      <c r="L29" s="45">
        <f t="shared" si="0"/>
        <v>1.4016964206732927</v>
      </c>
      <c r="M29" s="16">
        <v>4</v>
      </c>
      <c r="N29" s="31">
        <v>271227097.06999999</v>
      </c>
      <c r="O29" s="47">
        <f t="shared" si="1"/>
        <v>8.6959633558832961E-2</v>
      </c>
      <c r="P29" s="22">
        <v>81</v>
      </c>
      <c r="Q29" s="26">
        <v>3552934440.9500017</v>
      </c>
      <c r="R29" s="47">
        <f t="shared" si="2"/>
        <v>1.1391261432991349</v>
      </c>
      <c r="S29" s="22">
        <f t="shared" si="4"/>
        <v>16</v>
      </c>
      <c r="T29" s="26">
        <f t="shared" si="5"/>
        <v>547729598.05999804</v>
      </c>
      <c r="U29" s="48">
        <f t="shared" si="3"/>
        <v>0.12528436345080465</v>
      </c>
    </row>
    <row r="30" spans="1:23" s="3" customFormat="1" ht="26.4" x14ac:dyDescent="0.3">
      <c r="A30" s="12">
        <v>27</v>
      </c>
      <c r="B30" s="4" t="s">
        <v>33</v>
      </c>
      <c r="C30" s="11" t="s">
        <v>116</v>
      </c>
      <c r="D30" s="38" t="s">
        <v>98</v>
      </c>
      <c r="E30" s="12" t="s">
        <v>1</v>
      </c>
      <c r="F30" s="35" t="s">
        <v>101</v>
      </c>
      <c r="G30" s="14">
        <v>869432325</v>
      </c>
      <c r="H30" s="10">
        <v>42475</v>
      </c>
      <c r="I30" s="29">
        <v>43068</v>
      </c>
      <c r="J30" s="16">
        <v>23</v>
      </c>
      <c r="K30" s="31">
        <v>1128499883.3499999</v>
      </c>
      <c r="L30" s="45">
        <f t="shared" si="0"/>
        <v>1.2979732302338769</v>
      </c>
      <c r="M30" s="16">
        <v>2</v>
      </c>
      <c r="N30" s="31">
        <v>162632508.16</v>
      </c>
      <c r="O30" s="47">
        <f t="shared" si="1"/>
        <v>0.18705597144665628</v>
      </c>
      <c r="P30" s="22">
        <v>20</v>
      </c>
      <c r="Q30" s="26">
        <v>923301219.68999994</v>
      </c>
      <c r="R30" s="47">
        <f t="shared" si="2"/>
        <v>1.061958697808941</v>
      </c>
      <c r="S30" s="22">
        <f t="shared" si="4"/>
        <v>1</v>
      </c>
      <c r="T30" s="26">
        <f t="shared" si="5"/>
        <v>42566155.5</v>
      </c>
      <c r="U30" s="48">
        <f t="shared" si="3"/>
        <v>3.7719237837792734E-2</v>
      </c>
      <c r="V30" s="39"/>
    </row>
    <row r="31" spans="1:23" s="8" customFormat="1" ht="39.6" x14ac:dyDescent="0.3">
      <c r="A31" s="69">
        <v>28</v>
      </c>
      <c r="B31" s="70" t="s">
        <v>35</v>
      </c>
      <c r="C31" s="69" t="s">
        <v>116</v>
      </c>
      <c r="D31" s="71" t="s">
        <v>88</v>
      </c>
      <c r="E31" s="69" t="s">
        <v>1</v>
      </c>
      <c r="F31" s="69" t="s">
        <v>102</v>
      </c>
      <c r="G31" s="72">
        <v>1378849855</v>
      </c>
      <c r="H31" s="73">
        <v>42494</v>
      </c>
      <c r="I31" s="73">
        <v>43017</v>
      </c>
      <c r="J31" s="74">
        <v>257</v>
      </c>
      <c r="K31" s="86">
        <v>2161605683.6500001</v>
      </c>
      <c r="L31" s="76">
        <f t="shared" si="0"/>
        <v>1.5676875011529083</v>
      </c>
      <c r="M31" s="74"/>
      <c r="N31" s="86"/>
      <c r="O31" s="87">
        <f t="shared" si="1"/>
        <v>0</v>
      </c>
      <c r="P31" s="77">
        <v>176</v>
      </c>
      <c r="Q31" s="78">
        <v>1620006840.52</v>
      </c>
      <c r="R31" s="87">
        <f t="shared" si="2"/>
        <v>1.1748972048301807</v>
      </c>
      <c r="S31" s="77">
        <f t="shared" si="4"/>
        <v>81</v>
      </c>
      <c r="T31" s="78">
        <f t="shared" si="5"/>
        <v>541598843.13000011</v>
      </c>
      <c r="U31" s="68">
        <f t="shared" si="3"/>
        <v>0.25055395034652117</v>
      </c>
    </row>
    <row r="32" spans="1:23" s="8" customFormat="1" ht="13.8" x14ac:dyDescent="0.3">
      <c r="A32" s="69">
        <v>29</v>
      </c>
      <c r="B32" s="70" t="s">
        <v>36</v>
      </c>
      <c r="C32" s="69" t="s">
        <v>116</v>
      </c>
      <c r="D32" s="71" t="s">
        <v>91</v>
      </c>
      <c r="E32" s="69" t="s">
        <v>5</v>
      </c>
      <c r="F32" s="69" t="s">
        <v>102</v>
      </c>
      <c r="G32" s="72">
        <v>306999991</v>
      </c>
      <c r="H32" s="73">
        <v>42517</v>
      </c>
      <c r="I32" s="73">
        <v>42670</v>
      </c>
      <c r="J32" s="74">
        <v>38</v>
      </c>
      <c r="K32" s="86">
        <v>356984716.04999995</v>
      </c>
      <c r="L32" s="76">
        <f t="shared" si="0"/>
        <v>1.1628166987470692</v>
      </c>
      <c r="M32" s="74"/>
      <c r="N32" s="86"/>
      <c r="O32" s="87">
        <f t="shared" si="1"/>
        <v>0</v>
      </c>
      <c r="P32" s="77">
        <v>29</v>
      </c>
      <c r="Q32" s="78">
        <v>224927789.72999999</v>
      </c>
      <c r="R32" s="87">
        <f t="shared" si="2"/>
        <v>0.73266383167418392</v>
      </c>
      <c r="S32" s="77">
        <f t="shared" si="4"/>
        <v>9</v>
      </c>
      <c r="T32" s="78">
        <f t="shared" si="5"/>
        <v>132056926.31999996</v>
      </c>
      <c r="U32" s="68">
        <f t="shared" si="3"/>
        <v>0.36992319385882005</v>
      </c>
    </row>
    <row r="33" spans="1:22" s="8" customFormat="1" ht="13.8" x14ac:dyDescent="0.3">
      <c r="A33" s="82">
        <v>30</v>
      </c>
      <c r="B33" s="83" t="s">
        <v>37</v>
      </c>
      <c r="C33" s="82" t="s">
        <v>116</v>
      </c>
      <c r="D33" s="71" t="s">
        <v>91</v>
      </c>
      <c r="E33" s="82" t="s">
        <v>5</v>
      </c>
      <c r="F33" s="69" t="s">
        <v>102</v>
      </c>
      <c r="G33" s="85">
        <v>1099413885</v>
      </c>
      <c r="H33" s="73">
        <v>42517</v>
      </c>
      <c r="I33" s="88">
        <v>42670</v>
      </c>
      <c r="J33" s="80">
        <v>147</v>
      </c>
      <c r="K33" s="86">
        <v>1465047287.1199996</v>
      </c>
      <c r="L33" s="76">
        <f t="shared" si="0"/>
        <v>1.332571206447879</v>
      </c>
      <c r="M33" s="80"/>
      <c r="N33" s="86"/>
      <c r="O33" s="87">
        <f t="shared" si="1"/>
        <v>0</v>
      </c>
      <c r="P33" s="77">
        <v>124</v>
      </c>
      <c r="Q33" s="78">
        <v>1038078673.4699997</v>
      </c>
      <c r="R33" s="87">
        <f t="shared" si="2"/>
        <v>0.94421099063161251</v>
      </c>
      <c r="S33" s="77">
        <f t="shared" si="4"/>
        <v>23</v>
      </c>
      <c r="T33" s="78">
        <f t="shared" si="5"/>
        <v>426968613.64999998</v>
      </c>
      <c r="U33" s="68">
        <f t="shared" si="3"/>
        <v>0.29143674569667843</v>
      </c>
    </row>
    <row r="34" spans="1:22" s="8" customFormat="1" ht="13.8" x14ac:dyDescent="0.3">
      <c r="A34" s="82">
        <v>31</v>
      </c>
      <c r="B34" s="70" t="s">
        <v>38</v>
      </c>
      <c r="C34" s="69" t="s">
        <v>116</v>
      </c>
      <c r="D34" s="84" t="s">
        <v>98</v>
      </c>
      <c r="E34" s="82" t="s">
        <v>1</v>
      </c>
      <c r="F34" s="58" t="s">
        <v>102</v>
      </c>
      <c r="G34" s="85">
        <v>4260000000</v>
      </c>
      <c r="H34" s="73">
        <v>42521</v>
      </c>
      <c r="I34" s="88">
        <v>42569</v>
      </c>
      <c r="J34" s="80">
        <v>130</v>
      </c>
      <c r="K34" s="86">
        <v>7151531877.5799999</v>
      </c>
      <c r="L34" s="76">
        <f t="shared" si="0"/>
        <v>1.678763351544601</v>
      </c>
      <c r="M34" s="80"/>
      <c r="N34" s="86"/>
      <c r="O34" s="87">
        <f t="shared" si="1"/>
        <v>0</v>
      </c>
      <c r="P34" s="77">
        <v>115</v>
      </c>
      <c r="Q34" s="78">
        <v>6264410925.5</v>
      </c>
      <c r="R34" s="87">
        <f t="shared" si="2"/>
        <v>1.4705189965962442</v>
      </c>
      <c r="S34" s="77">
        <f t="shared" si="4"/>
        <v>15</v>
      </c>
      <c r="T34" s="78">
        <f t="shared" si="5"/>
        <v>887120952.07999992</v>
      </c>
      <c r="U34" s="68">
        <f t="shared" si="3"/>
        <v>0.12404628368659275</v>
      </c>
    </row>
    <row r="35" spans="1:22" s="3" customFormat="1" ht="26.4" x14ac:dyDescent="0.3">
      <c r="A35" s="82">
        <v>32</v>
      </c>
      <c r="B35" s="70" t="s">
        <v>39</v>
      </c>
      <c r="C35" s="69" t="s">
        <v>116</v>
      </c>
      <c r="D35" s="71" t="s">
        <v>95</v>
      </c>
      <c r="E35" s="69" t="s">
        <v>5</v>
      </c>
      <c r="F35" s="69" t="s">
        <v>102</v>
      </c>
      <c r="G35" s="85">
        <v>604644678</v>
      </c>
      <c r="H35" s="73">
        <v>42551</v>
      </c>
      <c r="I35" s="88">
        <v>42692</v>
      </c>
      <c r="J35" s="80">
        <v>46</v>
      </c>
      <c r="K35" s="86">
        <v>621420577.35000002</v>
      </c>
      <c r="L35" s="76">
        <f t="shared" si="0"/>
        <v>1.0277450541787454</v>
      </c>
      <c r="M35" s="80"/>
      <c r="N35" s="86"/>
      <c r="O35" s="87">
        <f t="shared" si="1"/>
        <v>0</v>
      </c>
      <c r="P35" s="77">
        <v>40</v>
      </c>
      <c r="Q35" s="78">
        <v>519222157.05000007</v>
      </c>
      <c r="R35" s="87">
        <f t="shared" si="2"/>
        <v>0.85872277709851941</v>
      </c>
      <c r="S35" s="77">
        <f t="shared" si="4"/>
        <v>6</v>
      </c>
      <c r="T35" s="78">
        <f t="shared" si="5"/>
        <v>102198420.29999995</v>
      </c>
      <c r="U35" s="68">
        <f t="shared" si="3"/>
        <v>0.16445934367963355</v>
      </c>
    </row>
    <row r="36" spans="1:22" s="3" customFormat="1" ht="26.4" x14ac:dyDescent="0.3">
      <c r="A36" s="82">
        <v>33</v>
      </c>
      <c r="B36" s="70" t="s">
        <v>40</v>
      </c>
      <c r="C36" s="69" t="s">
        <v>116</v>
      </c>
      <c r="D36" s="71" t="s">
        <v>95</v>
      </c>
      <c r="E36" s="69" t="s">
        <v>5</v>
      </c>
      <c r="F36" s="69" t="s">
        <v>102</v>
      </c>
      <c r="G36" s="85">
        <v>3409876779</v>
      </c>
      <c r="H36" s="73">
        <v>42551</v>
      </c>
      <c r="I36" s="88">
        <v>42692</v>
      </c>
      <c r="J36" s="80">
        <v>253</v>
      </c>
      <c r="K36" s="86">
        <v>3574696809.3200006</v>
      </c>
      <c r="L36" s="76">
        <f t="shared" ref="L36:L73" si="6">K36/G36</f>
        <v>1.0483360663749077</v>
      </c>
      <c r="M36" s="80"/>
      <c r="N36" s="86"/>
      <c r="O36" s="87">
        <f t="shared" ref="O36:O72" si="7">N36/G36</f>
        <v>0</v>
      </c>
      <c r="P36" s="77">
        <v>232</v>
      </c>
      <c r="Q36" s="78">
        <v>3313414866.3200002</v>
      </c>
      <c r="R36" s="87">
        <f t="shared" ref="R36:R72" si="8">Q36/G36</f>
        <v>0.97171102684001132</v>
      </c>
      <c r="S36" s="77">
        <f t="shared" si="4"/>
        <v>21</v>
      </c>
      <c r="T36" s="78">
        <f t="shared" si="5"/>
        <v>261281943.00000048</v>
      </c>
      <c r="U36" s="68">
        <f t="shared" ref="U36:U80" si="9">IF(K36=0,"",T36/K36)</f>
        <v>7.3092057015515965E-2</v>
      </c>
    </row>
    <row r="37" spans="1:22" s="3" customFormat="1" ht="13.2" x14ac:dyDescent="0.3">
      <c r="A37" s="82">
        <v>34</v>
      </c>
      <c r="B37" s="70" t="s">
        <v>41</v>
      </c>
      <c r="C37" s="69" t="s">
        <v>116</v>
      </c>
      <c r="D37" s="71" t="s">
        <v>91</v>
      </c>
      <c r="E37" s="69" t="s">
        <v>5</v>
      </c>
      <c r="F37" s="69" t="s">
        <v>102</v>
      </c>
      <c r="G37" s="85">
        <v>272250000</v>
      </c>
      <c r="H37" s="73">
        <v>42541</v>
      </c>
      <c r="I37" s="88">
        <v>42731</v>
      </c>
      <c r="J37" s="80">
        <v>25</v>
      </c>
      <c r="K37" s="86">
        <v>170020601</v>
      </c>
      <c r="L37" s="76">
        <f t="shared" si="6"/>
        <v>0.62450174839302108</v>
      </c>
      <c r="M37" s="80"/>
      <c r="N37" s="86"/>
      <c r="O37" s="87">
        <f t="shared" si="7"/>
        <v>0</v>
      </c>
      <c r="P37" s="77">
        <v>22</v>
      </c>
      <c r="Q37" s="78">
        <v>150970271.04000002</v>
      </c>
      <c r="R37" s="87">
        <f t="shared" si="8"/>
        <v>0.55452808462809922</v>
      </c>
      <c r="S37" s="77">
        <f t="shared" si="4"/>
        <v>3</v>
      </c>
      <c r="T37" s="78">
        <f t="shared" si="5"/>
        <v>19050329.959999979</v>
      </c>
      <c r="U37" s="68">
        <f t="shared" si="9"/>
        <v>0.11204718632890834</v>
      </c>
      <c r="V37" s="39"/>
    </row>
    <row r="38" spans="1:22" s="3" customFormat="1" ht="13.2" x14ac:dyDescent="0.3">
      <c r="A38" s="69">
        <v>35</v>
      </c>
      <c r="B38" s="70" t="s">
        <v>42</v>
      </c>
      <c r="C38" s="69" t="s">
        <v>116</v>
      </c>
      <c r="D38" s="71" t="s">
        <v>91</v>
      </c>
      <c r="E38" s="69" t="s">
        <v>5</v>
      </c>
      <c r="F38" s="69" t="s">
        <v>102</v>
      </c>
      <c r="G38" s="72">
        <v>727161128</v>
      </c>
      <c r="H38" s="73">
        <v>42541</v>
      </c>
      <c r="I38" s="88">
        <v>42731</v>
      </c>
      <c r="J38" s="74">
        <v>119</v>
      </c>
      <c r="K38" s="86">
        <v>718033574.23000002</v>
      </c>
      <c r="L38" s="76">
        <f t="shared" si="6"/>
        <v>0.98744768742643796</v>
      </c>
      <c r="M38" s="74"/>
      <c r="N38" s="86"/>
      <c r="O38" s="87">
        <f t="shared" si="7"/>
        <v>0</v>
      </c>
      <c r="P38" s="77">
        <v>94</v>
      </c>
      <c r="Q38" s="78">
        <v>560336331.08999991</v>
      </c>
      <c r="R38" s="87">
        <f t="shared" si="8"/>
        <v>0.77058070008659751</v>
      </c>
      <c r="S38" s="77">
        <f t="shared" si="4"/>
        <v>25</v>
      </c>
      <c r="T38" s="78">
        <f t="shared" si="5"/>
        <v>157697243.1400001</v>
      </c>
      <c r="U38" s="68">
        <f t="shared" si="9"/>
        <v>0.2196237735945849</v>
      </c>
    </row>
    <row r="39" spans="1:22" s="3" customFormat="1" ht="13.2" x14ac:dyDescent="0.3">
      <c r="A39" s="11">
        <v>36</v>
      </c>
      <c r="B39" s="4" t="s">
        <v>43</v>
      </c>
      <c r="C39" s="11" t="s">
        <v>116</v>
      </c>
      <c r="D39" s="37" t="s">
        <v>98</v>
      </c>
      <c r="E39" s="12" t="s">
        <v>1</v>
      </c>
      <c r="F39" s="35" t="s">
        <v>101</v>
      </c>
      <c r="G39" s="13">
        <v>1780266190</v>
      </c>
      <c r="H39" s="10">
        <v>42552</v>
      </c>
      <c r="I39" s="10">
        <v>42802</v>
      </c>
      <c r="J39" s="15">
        <v>151</v>
      </c>
      <c r="K39" s="31">
        <v>2943453072.1899996</v>
      </c>
      <c r="L39" s="45">
        <f t="shared" si="6"/>
        <v>1.6533780671248941</v>
      </c>
      <c r="M39" s="15">
        <v>1</v>
      </c>
      <c r="N39" s="31">
        <v>27610360.449999999</v>
      </c>
      <c r="O39" s="47">
        <f t="shared" si="7"/>
        <v>1.5509119144704984E-2</v>
      </c>
      <c r="P39" s="22">
        <v>111</v>
      </c>
      <c r="Q39" s="26">
        <v>2129655907.3899999</v>
      </c>
      <c r="R39" s="47">
        <f t="shared" si="8"/>
        <v>1.1962570088409081</v>
      </c>
      <c r="S39" s="22">
        <f t="shared" si="4"/>
        <v>39</v>
      </c>
      <c r="T39" s="26">
        <f t="shared" si="5"/>
        <v>786186804.3499999</v>
      </c>
      <c r="U39" s="48">
        <f t="shared" si="9"/>
        <v>0.26709676868232118</v>
      </c>
    </row>
    <row r="40" spans="1:22" s="3" customFormat="1" ht="26.4" x14ac:dyDescent="0.3">
      <c r="A40" s="12">
        <v>37</v>
      </c>
      <c r="B40" s="4" t="s">
        <v>44</v>
      </c>
      <c r="C40" s="11" t="s">
        <v>116</v>
      </c>
      <c r="D40" s="38" t="s">
        <v>96</v>
      </c>
      <c r="E40" s="12" t="s">
        <v>1</v>
      </c>
      <c r="F40" s="35" t="s">
        <v>101</v>
      </c>
      <c r="G40" s="14">
        <v>3500000000</v>
      </c>
      <c r="H40" s="10">
        <v>42566</v>
      </c>
      <c r="I40" s="10">
        <v>43112</v>
      </c>
      <c r="J40" s="16">
        <v>1329</v>
      </c>
      <c r="K40" s="31">
        <v>2945845357.6399994</v>
      </c>
      <c r="L40" s="45">
        <f t="shared" si="6"/>
        <v>0.84167010218285698</v>
      </c>
      <c r="M40" s="16">
        <v>16</v>
      </c>
      <c r="N40" s="31">
        <v>34229880.590000004</v>
      </c>
      <c r="O40" s="47">
        <f t="shared" si="7"/>
        <v>9.7799658828571431E-3</v>
      </c>
      <c r="P40" s="22">
        <v>1084</v>
      </c>
      <c r="Q40" s="26">
        <v>2282245476.2099986</v>
      </c>
      <c r="R40" s="47">
        <f t="shared" si="8"/>
        <v>0.65207013605999964</v>
      </c>
      <c r="S40" s="22">
        <f t="shared" si="4"/>
        <v>229</v>
      </c>
      <c r="T40" s="26">
        <f t="shared" si="5"/>
        <v>629370000.84000063</v>
      </c>
      <c r="U40" s="48">
        <f t="shared" si="9"/>
        <v>0.21364665297441371</v>
      </c>
    </row>
    <row r="41" spans="1:22" s="3" customFormat="1" ht="26.4" x14ac:dyDescent="0.3">
      <c r="A41" s="82">
        <v>38</v>
      </c>
      <c r="B41" s="70" t="s">
        <v>45</v>
      </c>
      <c r="C41" s="69" t="s">
        <v>116</v>
      </c>
      <c r="D41" s="71" t="s">
        <v>91</v>
      </c>
      <c r="E41" s="69" t="s">
        <v>5</v>
      </c>
      <c r="F41" s="69" t="s">
        <v>102</v>
      </c>
      <c r="G41" s="85">
        <v>224999998</v>
      </c>
      <c r="H41" s="73">
        <v>42569</v>
      </c>
      <c r="I41" s="73">
        <v>42674</v>
      </c>
      <c r="J41" s="80">
        <v>20</v>
      </c>
      <c r="K41" s="86">
        <v>222978075.63000003</v>
      </c>
      <c r="L41" s="76">
        <f t="shared" si="6"/>
        <v>0.99101367827567721</v>
      </c>
      <c r="M41" s="80"/>
      <c r="N41" s="86"/>
      <c r="O41" s="87">
        <f t="shared" si="7"/>
        <v>0</v>
      </c>
      <c r="P41" s="77">
        <v>16</v>
      </c>
      <c r="Q41" s="78">
        <v>168502570.82000002</v>
      </c>
      <c r="R41" s="87">
        <f t="shared" si="8"/>
        <v>0.74890032141244745</v>
      </c>
      <c r="S41" s="77">
        <f t="shared" si="4"/>
        <v>4</v>
      </c>
      <c r="T41" s="78">
        <f t="shared" si="5"/>
        <v>54475504.810000002</v>
      </c>
      <c r="U41" s="68">
        <f t="shared" si="9"/>
        <v>0.24430879428879029</v>
      </c>
    </row>
    <row r="42" spans="1:22" s="8" customFormat="1" ht="26.4" x14ac:dyDescent="0.3">
      <c r="A42" s="82">
        <v>39</v>
      </c>
      <c r="B42" s="83" t="s">
        <v>46</v>
      </c>
      <c r="C42" s="82" t="s">
        <v>116</v>
      </c>
      <c r="D42" s="71" t="s">
        <v>91</v>
      </c>
      <c r="E42" s="69" t="s">
        <v>5</v>
      </c>
      <c r="F42" s="69" t="s">
        <v>102</v>
      </c>
      <c r="G42" s="85">
        <v>487587999</v>
      </c>
      <c r="H42" s="73">
        <v>42569</v>
      </c>
      <c r="I42" s="73">
        <v>42674</v>
      </c>
      <c r="J42" s="80">
        <v>75</v>
      </c>
      <c r="K42" s="86">
        <v>859791808.6500001</v>
      </c>
      <c r="L42" s="76">
        <f t="shared" si="6"/>
        <v>1.7633571999584841</v>
      </c>
      <c r="M42" s="80"/>
      <c r="N42" s="86"/>
      <c r="O42" s="87">
        <f t="shared" si="7"/>
        <v>0</v>
      </c>
      <c r="P42" s="77">
        <v>60</v>
      </c>
      <c r="Q42" s="78">
        <v>693955696.8900001</v>
      </c>
      <c r="R42" s="87">
        <f t="shared" si="8"/>
        <v>1.4232419549153015</v>
      </c>
      <c r="S42" s="77">
        <f t="shared" si="4"/>
        <v>15</v>
      </c>
      <c r="T42" s="78">
        <f t="shared" si="5"/>
        <v>165836111.75999999</v>
      </c>
      <c r="U42" s="68">
        <f t="shared" si="9"/>
        <v>0.19287938090546261</v>
      </c>
    </row>
    <row r="43" spans="1:22" s="8" customFormat="1" ht="26.4" x14ac:dyDescent="0.3">
      <c r="A43" s="12">
        <v>40</v>
      </c>
      <c r="B43" s="4" t="s">
        <v>47</v>
      </c>
      <c r="C43" s="11" t="s">
        <v>118</v>
      </c>
      <c r="D43" s="38" t="s">
        <v>86</v>
      </c>
      <c r="E43" s="12" t="s">
        <v>1</v>
      </c>
      <c r="F43" s="12" t="s">
        <v>101</v>
      </c>
      <c r="G43" s="14">
        <v>839400000</v>
      </c>
      <c r="H43" s="10">
        <v>42580</v>
      </c>
      <c r="I43" s="10">
        <v>43830</v>
      </c>
      <c r="J43" s="16">
        <v>6</v>
      </c>
      <c r="K43" s="31">
        <v>82923213.229999989</v>
      </c>
      <c r="L43" s="45">
        <f t="shared" si="6"/>
        <v>9.8788674326900153E-2</v>
      </c>
      <c r="M43" s="16"/>
      <c r="N43" s="31"/>
      <c r="O43" s="47">
        <f t="shared" si="7"/>
        <v>0</v>
      </c>
      <c r="P43" s="22">
        <v>6</v>
      </c>
      <c r="Q43" s="26">
        <v>82923213.229999989</v>
      </c>
      <c r="R43" s="47">
        <f t="shared" si="8"/>
        <v>9.8788674326900153E-2</v>
      </c>
      <c r="S43" s="22">
        <f t="shared" si="4"/>
        <v>0</v>
      </c>
      <c r="T43" s="26">
        <f t="shared" si="5"/>
        <v>0</v>
      </c>
      <c r="U43" s="48">
        <f t="shared" si="9"/>
        <v>0</v>
      </c>
    </row>
    <row r="44" spans="1:22" s="3" customFormat="1" ht="39.6" x14ac:dyDescent="0.3">
      <c r="A44" s="12">
        <v>41</v>
      </c>
      <c r="B44" s="4" t="s">
        <v>48</v>
      </c>
      <c r="C44" s="11" t="s">
        <v>118</v>
      </c>
      <c r="D44" s="38" t="s">
        <v>94</v>
      </c>
      <c r="E44" s="12" t="s">
        <v>1</v>
      </c>
      <c r="F44" s="12" t="s">
        <v>101</v>
      </c>
      <c r="G44" s="14">
        <v>503850000</v>
      </c>
      <c r="H44" s="10">
        <v>42585</v>
      </c>
      <c r="I44" s="10">
        <v>43830</v>
      </c>
      <c r="J44" s="16">
        <v>3</v>
      </c>
      <c r="K44" s="31">
        <v>114261492</v>
      </c>
      <c r="L44" s="45">
        <f t="shared" si="6"/>
        <v>0.22677680261982733</v>
      </c>
      <c r="M44" s="16">
        <v>1</v>
      </c>
      <c r="N44" s="40">
        <v>17850000</v>
      </c>
      <c r="O44" s="47">
        <f t="shared" si="7"/>
        <v>3.5427210479309315E-2</v>
      </c>
      <c r="P44" s="103">
        <v>2</v>
      </c>
      <c r="Q44" s="31">
        <v>47206534.100000001</v>
      </c>
      <c r="R44" s="47">
        <f t="shared" si="8"/>
        <v>9.3691642552346938E-2</v>
      </c>
      <c r="S44" s="22">
        <f t="shared" ref="S44" si="10">J44-M44-P44</f>
        <v>0</v>
      </c>
      <c r="T44" s="26">
        <f t="shared" ref="T44" si="11">K44-N44-Q44</f>
        <v>49204957.899999999</v>
      </c>
      <c r="U44" s="48">
        <f t="shared" si="9"/>
        <v>0.43063465248642124</v>
      </c>
    </row>
    <row r="45" spans="1:22" s="3" customFormat="1" ht="26.4" x14ac:dyDescent="0.3">
      <c r="A45" s="11">
        <v>42</v>
      </c>
      <c r="B45" s="4" t="s">
        <v>49</v>
      </c>
      <c r="C45" s="11" t="s">
        <v>117</v>
      </c>
      <c r="D45" s="37" t="s">
        <v>86</v>
      </c>
      <c r="E45" s="12" t="s">
        <v>1</v>
      </c>
      <c r="F45" s="12" t="s">
        <v>101</v>
      </c>
      <c r="G45" s="33">
        <v>3898000000</v>
      </c>
      <c r="H45" s="10">
        <v>42605</v>
      </c>
      <c r="I45" s="10">
        <v>43830</v>
      </c>
      <c r="J45" s="15">
        <v>17</v>
      </c>
      <c r="K45" s="40">
        <v>1209339684.98</v>
      </c>
      <c r="L45" s="45">
        <f t="shared" si="6"/>
        <v>0.31024619932786046</v>
      </c>
      <c r="M45" s="15">
        <v>4</v>
      </c>
      <c r="N45" s="40">
        <v>177954834.22</v>
      </c>
      <c r="O45" s="47">
        <f t="shared" si="7"/>
        <v>4.5652856393022065E-2</v>
      </c>
      <c r="P45" s="22">
        <v>11</v>
      </c>
      <c r="Q45" s="32">
        <v>803137498.93000007</v>
      </c>
      <c r="R45" s="47">
        <f t="shared" si="8"/>
        <v>0.20603835272703952</v>
      </c>
      <c r="S45" s="22">
        <f t="shared" ref="S45" si="12">J45-M45-P45</f>
        <v>2</v>
      </c>
      <c r="T45" s="26">
        <f t="shared" ref="T45" si="13">K45-N45-Q45</f>
        <v>228247351.82999992</v>
      </c>
      <c r="U45" s="48">
        <f t="shared" si="9"/>
        <v>0.18873717175152047</v>
      </c>
    </row>
    <row r="46" spans="1:22" s="8" customFormat="1" ht="13.8" x14ac:dyDescent="0.3">
      <c r="A46" s="82">
        <v>43</v>
      </c>
      <c r="B46" s="83" t="s">
        <v>50</v>
      </c>
      <c r="C46" s="82" t="s">
        <v>116</v>
      </c>
      <c r="D46" s="71" t="s">
        <v>93</v>
      </c>
      <c r="E46" s="69" t="s">
        <v>5</v>
      </c>
      <c r="F46" s="69" t="s">
        <v>102</v>
      </c>
      <c r="G46" s="85">
        <v>130000000</v>
      </c>
      <c r="H46" s="73">
        <v>42613</v>
      </c>
      <c r="I46" s="73">
        <v>42767</v>
      </c>
      <c r="J46" s="80">
        <v>53</v>
      </c>
      <c r="K46" s="86">
        <v>187832131.17999998</v>
      </c>
      <c r="L46" s="76">
        <f t="shared" si="6"/>
        <v>1.4448625475384613</v>
      </c>
      <c r="M46" s="80"/>
      <c r="N46" s="86"/>
      <c r="O46" s="87">
        <f t="shared" si="7"/>
        <v>0</v>
      </c>
      <c r="P46" s="77">
        <v>28</v>
      </c>
      <c r="Q46" s="78">
        <v>94733056.049999997</v>
      </c>
      <c r="R46" s="87">
        <f t="shared" si="8"/>
        <v>0.72871581576923072</v>
      </c>
      <c r="S46" s="77">
        <f t="shared" ref="S46:S48" si="14">J46-M46-P46</f>
        <v>25</v>
      </c>
      <c r="T46" s="78">
        <f t="shared" ref="T46:T48" si="15">K46-N46-Q46</f>
        <v>93099075.12999998</v>
      </c>
      <c r="U46" s="68">
        <f t="shared" si="9"/>
        <v>0.49565042224209721</v>
      </c>
    </row>
    <row r="47" spans="1:22" s="8" customFormat="1" ht="26.4" x14ac:dyDescent="0.3">
      <c r="A47" s="89">
        <v>44</v>
      </c>
      <c r="B47" s="90" t="s">
        <v>51</v>
      </c>
      <c r="C47" s="89" t="s">
        <v>116</v>
      </c>
      <c r="D47" s="91" t="s">
        <v>93</v>
      </c>
      <c r="E47" s="89" t="s">
        <v>5</v>
      </c>
      <c r="F47" s="89" t="s">
        <v>101</v>
      </c>
      <c r="G47" s="92">
        <v>377334947</v>
      </c>
      <c r="H47" s="93">
        <v>42613</v>
      </c>
      <c r="I47" s="93">
        <v>42767</v>
      </c>
      <c r="J47" s="94">
        <v>218</v>
      </c>
      <c r="K47" s="101">
        <v>752460561.0200001</v>
      </c>
      <c r="L47" s="96">
        <f t="shared" si="6"/>
        <v>1.99414490230082</v>
      </c>
      <c r="M47" s="94">
        <v>2</v>
      </c>
      <c r="N47" s="101">
        <v>8330000.0000000298</v>
      </c>
      <c r="O47" s="97">
        <f t="shared" si="7"/>
        <v>2.2075877323920464E-2</v>
      </c>
      <c r="P47" s="98">
        <v>104</v>
      </c>
      <c r="Q47" s="99">
        <v>354341750.19</v>
      </c>
      <c r="R47" s="97">
        <f t="shared" si="8"/>
        <v>0.93906422664317912</v>
      </c>
      <c r="S47" s="98">
        <f t="shared" si="14"/>
        <v>112</v>
      </c>
      <c r="T47" s="99">
        <f t="shared" si="15"/>
        <v>389788810.8300001</v>
      </c>
      <c r="U47" s="100">
        <f t="shared" si="9"/>
        <v>0.51801892487444223</v>
      </c>
    </row>
    <row r="48" spans="1:22" s="8" customFormat="1" ht="53.25" customHeight="1" x14ac:dyDescent="0.3">
      <c r="A48" s="11">
        <v>45</v>
      </c>
      <c r="B48" s="4" t="s">
        <v>52</v>
      </c>
      <c r="C48" s="11" t="s">
        <v>119</v>
      </c>
      <c r="D48" s="37" t="s">
        <v>99</v>
      </c>
      <c r="E48" s="12" t="s">
        <v>1</v>
      </c>
      <c r="F48" s="12" t="s">
        <v>101</v>
      </c>
      <c r="G48" s="13">
        <v>95000000</v>
      </c>
      <c r="H48" s="10">
        <v>42608</v>
      </c>
      <c r="I48" s="10">
        <v>44865</v>
      </c>
      <c r="J48" s="15">
        <v>4</v>
      </c>
      <c r="K48" s="40">
        <v>1920132</v>
      </c>
      <c r="L48" s="45">
        <f t="shared" si="6"/>
        <v>2.0211915789473685E-2</v>
      </c>
      <c r="M48" s="15">
        <v>1</v>
      </c>
      <c r="N48" s="40">
        <v>450604</v>
      </c>
      <c r="O48" s="47">
        <f t="shared" si="7"/>
        <v>4.7432000000000004E-3</v>
      </c>
      <c r="P48" s="22">
        <v>3</v>
      </c>
      <c r="Q48" s="31">
        <v>1534136</v>
      </c>
      <c r="R48" s="47">
        <f t="shared" si="8"/>
        <v>1.6148800000000001E-2</v>
      </c>
      <c r="S48" s="22">
        <f t="shared" si="14"/>
        <v>0</v>
      </c>
      <c r="T48" s="26">
        <f t="shared" si="15"/>
        <v>-64608</v>
      </c>
      <c r="U48" s="48">
        <f t="shared" si="9"/>
        <v>-3.3647686721537895E-2</v>
      </c>
    </row>
    <row r="49" spans="1:21" s="8" customFormat="1" ht="13.8" x14ac:dyDescent="0.3">
      <c r="A49" s="69">
        <v>46</v>
      </c>
      <c r="B49" s="70" t="s">
        <v>56</v>
      </c>
      <c r="C49" s="69" t="s">
        <v>116</v>
      </c>
      <c r="D49" s="71" t="s">
        <v>95</v>
      </c>
      <c r="E49" s="69" t="s">
        <v>5</v>
      </c>
      <c r="F49" s="69" t="s">
        <v>102</v>
      </c>
      <c r="G49" s="72">
        <v>963955811</v>
      </c>
      <c r="H49" s="73">
        <v>42642</v>
      </c>
      <c r="I49" s="73">
        <v>42780</v>
      </c>
      <c r="J49" s="74">
        <v>184</v>
      </c>
      <c r="K49" s="86">
        <v>2162506877.8599997</v>
      </c>
      <c r="L49" s="76">
        <f t="shared" si="6"/>
        <v>2.2433672303055392</v>
      </c>
      <c r="M49" s="74"/>
      <c r="N49" s="86"/>
      <c r="O49" s="87">
        <f t="shared" si="7"/>
        <v>0</v>
      </c>
      <c r="P49" s="77">
        <v>150</v>
      </c>
      <c r="Q49" s="78">
        <v>1823080110.8900003</v>
      </c>
      <c r="R49" s="87">
        <f t="shared" si="8"/>
        <v>1.8912486341036232</v>
      </c>
      <c r="S49" s="77">
        <f t="shared" ref="S49:S52" si="16">J49-M49-P49</f>
        <v>34</v>
      </c>
      <c r="T49" s="78">
        <f t="shared" ref="T49:T52" si="17">K49-N49-Q49</f>
        <v>339426766.96999931</v>
      </c>
      <c r="U49" s="68">
        <f t="shared" si="9"/>
        <v>0.15695985545530078</v>
      </c>
    </row>
    <row r="50" spans="1:21" s="8" customFormat="1" ht="26.4" x14ac:dyDescent="0.3">
      <c r="A50" s="69">
        <v>47</v>
      </c>
      <c r="B50" s="70" t="s">
        <v>55</v>
      </c>
      <c r="C50" s="69" t="s">
        <v>116</v>
      </c>
      <c r="D50" s="71" t="s">
        <v>95</v>
      </c>
      <c r="E50" s="69" t="s">
        <v>5</v>
      </c>
      <c r="F50" s="69" t="s">
        <v>102</v>
      </c>
      <c r="G50" s="72">
        <v>2249230237</v>
      </c>
      <c r="H50" s="73">
        <v>42642</v>
      </c>
      <c r="I50" s="73">
        <v>42780</v>
      </c>
      <c r="J50" s="74">
        <v>661</v>
      </c>
      <c r="K50" s="86">
        <v>7232220232.8199997</v>
      </c>
      <c r="L50" s="76">
        <f t="shared" si="6"/>
        <v>3.2154201530147755</v>
      </c>
      <c r="M50" s="74"/>
      <c r="N50" s="86"/>
      <c r="O50" s="87">
        <f t="shared" si="7"/>
        <v>0</v>
      </c>
      <c r="P50" s="77">
        <v>535</v>
      </c>
      <c r="Q50" s="78">
        <v>6001957460.079998</v>
      </c>
      <c r="R50" s="87">
        <f t="shared" si="8"/>
        <v>2.6684495705896905</v>
      </c>
      <c r="S50" s="77">
        <f t="shared" si="16"/>
        <v>126</v>
      </c>
      <c r="T50" s="78">
        <f t="shared" si="17"/>
        <v>1230262772.7400017</v>
      </c>
      <c r="U50" s="68">
        <f t="shared" si="9"/>
        <v>0.17010858811475871</v>
      </c>
    </row>
    <row r="51" spans="1:21" s="3" customFormat="1" ht="39.6" x14ac:dyDescent="0.3">
      <c r="A51" s="11">
        <v>48</v>
      </c>
      <c r="B51" s="4" t="s">
        <v>54</v>
      </c>
      <c r="C51" s="11" t="s">
        <v>117</v>
      </c>
      <c r="D51" s="37" t="s">
        <v>94</v>
      </c>
      <c r="E51" s="11" t="s">
        <v>1</v>
      </c>
      <c r="F51" s="11" t="s">
        <v>101</v>
      </c>
      <c r="G51" s="13">
        <v>1146035000</v>
      </c>
      <c r="H51" s="10">
        <v>42615</v>
      </c>
      <c r="I51" s="10">
        <v>44865</v>
      </c>
      <c r="J51" s="15">
        <v>10</v>
      </c>
      <c r="K51" s="40">
        <v>580527145.04999995</v>
      </c>
      <c r="L51" s="45">
        <f t="shared" si="6"/>
        <v>0.50655271876513364</v>
      </c>
      <c r="M51" s="15">
        <v>1</v>
      </c>
      <c r="N51" s="40">
        <v>70459554.129999995</v>
      </c>
      <c r="O51" s="47">
        <f t="shared" si="7"/>
        <v>6.1481153830380393E-2</v>
      </c>
      <c r="P51" s="22">
        <v>9</v>
      </c>
      <c r="Q51" s="32">
        <v>510067590.92000008</v>
      </c>
      <c r="R51" s="47">
        <f t="shared" si="8"/>
        <v>0.44507156493475336</v>
      </c>
      <c r="S51" s="22">
        <f t="shared" si="16"/>
        <v>0</v>
      </c>
      <c r="T51" s="26">
        <f t="shared" si="17"/>
        <v>0</v>
      </c>
      <c r="U51" s="48">
        <f t="shared" si="9"/>
        <v>0</v>
      </c>
    </row>
    <row r="52" spans="1:21" s="8" customFormat="1" ht="39.6" x14ac:dyDescent="0.3">
      <c r="A52" s="69">
        <v>49</v>
      </c>
      <c r="B52" s="70" t="s">
        <v>53</v>
      </c>
      <c r="C52" s="69" t="s">
        <v>116</v>
      </c>
      <c r="D52" s="71" t="s">
        <v>91</v>
      </c>
      <c r="E52" s="69" t="s">
        <v>5</v>
      </c>
      <c r="F52" s="69" t="s">
        <v>102</v>
      </c>
      <c r="G52" s="72">
        <v>1300000000</v>
      </c>
      <c r="H52" s="73">
        <v>42625</v>
      </c>
      <c r="I52" s="73">
        <v>42943</v>
      </c>
      <c r="J52" s="74">
        <v>29</v>
      </c>
      <c r="K52" s="86">
        <v>1083855687.7399998</v>
      </c>
      <c r="L52" s="76">
        <f t="shared" si="6"/>
        <v>0.83373514441538443</v>
      </c>
      <c r="M52" s="74"/>
      <c r="N52" s="86"/>
      <c r="O52" s="87">
        <f t="shared" si="7"/>
        <v>0</v>
      </c>
      <c r="P52" s="77">
        <v>26</v>
      </c>
      <c r="Q52" s="78">
        <v>1012844974.4100001</v>
      </c>
      <c r="R52" s="87">
        <f t="shared" si="8"/>
        <v>0.7791115187769232</v>
      </c>
      <c r="S52" s="77">
        <f t="shared" si="16"/>
        <v>3</v>
      </c>
      <c r="T52" s="78">
        <f t="shared" si="17"/>
        <v>71010713.329999685</v>
      </c>
      <c r="U52" s="68">
        <f t="shared" si="9"/>
        <v>6.5516760333718949E-2</v>
      </c>
    </row>
    <row r="53" spans="1:21" s="3" customFormat="1" ht="26.4" x14ac:dyDescent="0.3">
      <c r="A53" s="12">
        <v>50</v>
      </c>
      <c r="B53" s="4" t="s">
        <v>57</v>
      </c>
      <c r="C53" s="11" t="s">
        <v>117</v>
      </c>
      <c r="D53" s="38" t="s">
        <v>97</v>
      </c>
      <c r="E53" s="12" t="s">
        <v>1</v>
      </c>
      <c r="F53" s="12" t="s">
        <v>101</v>
      </c>
      <c r="G53" s="14">
        <v>5912241050</v>
      </c>
      <c r="H53" s="10">
        <v>42628</v>
      </c>
      <c r="I53" s="10">
        <v>43830</v>
      </c>
      <c r="J53" s="16">
        <v>87</v>
      </c>
      <c r="K53" s="40">
        <v>3643100664.1599989</v>
      </c>
      <c r="L53" s="45">
        <f t="shared" si="6"/>
        <v>0.61619623309506277</v>
      </c>
      <c r="M53" s="16">
        <v>12</v>
      </c>
      <c r="N53" s="40">
        <v>622649261.89999998</v>
      </c>
      <c r="O53" s="47">
        <f t="shared" si="7"/>
        <v>0.10531526990091176</v>
      </c>
      <c r="P53" s="22">
        <v>61</v>
      </c>
      <c r="Q53" s="32">
        <v>2571636597.2899995</v>
      </c>
      <c r="R53" s="47">
        <f t="shared" si="8"/>
        <v>0.43496815768193342</v>
      </c>
      <c r="S53" s="22">
        <f t="shared" ref="S53" si="18">J53-M53-P53</f>
        <v>14</v>
      </c>
      <c r="T53" s="26">
        <f t="shared" ref="T53" si="19">K53-N53-Q53</f>
        <v>448814804.96999931</v>
      </c>
      <c r="U53" s="48">
        <f t="shared" si="9"/>
        <v>0.12319582859330185</v>
      </c>
    </row>
    <row r="54" spans="1:21" s="3" customFormat="1" ht="26.4" x14ac:dyDescent="0.3">
      <c r="A54" s="12">
        <v>51</v>
      </c>
      <c r="B54" s="4" t="s">
        <v>58</v>
      </c>
      <c r="C54" s="11" t="s">
        <v>118</v>
      </c>
      <c r="D54" s="38" t="s">
        <v>97</v>
      </c>
      <c r="E54" s="12" t="s">
        <v>1</v>
      </c>
      <c r="F54" s="12" t="s">
        <v>101</v>
      </c>
      <c r="G54" s="14">
        <v>2533000000</v>
      </c>
      <c r="H54" s="10">
        <v>42628</v>
      </c>
      <c r="I54" s="10">
        <v>43769</v>
      </c>
      <c r="J54" s="16">
        <v>51</v>
      </c>
      <c r="K54" s="40">
        <v>1098701699.0599999</v>
      </c>
      <c r="L54" s="45">
        <f t="shared" si="6"/>
        <v>0.4337551121437031</v>
      </c>
      <c r="M54" s="16">
        <v>7</v>
      </c>
      <c r="N54" s="40">
        <v>39351026.350000001</v>
      </c>
      <c r="O54" s="47">
        <f t="shared" si="7"/>
        <v>1.5535343999210423E-2</v>
      </c>
      <c r="P54" s="22">
        <v>40</v>
      </c>
      <c r="Q54" s="32">
        <v>981788257.69999981</v>
      </c>
      <c r="R54" s="47">
        <f t="shared" si="8"/>
        <v>0.38759899632846417</v>
      </c>
      <c r="S54" s="22">
        <f t="shared" ref="S54" si="20">J54-M54-P54</f>
        <v>4</v>
      </c>
      <c r="T54" s="26">
        <f t="shared" ref="T54" si="21">K54-N54-Q54</f>
        <v>77562415.01000011</v>
      </c>
      <c r="U54" s="48">
        <f t="shared" si="9"/>
        <v>7.0594607322769273E-2</v>
      </c>
    </row>
    <row r="55" spans="1:21" s="3" customFormat="1" ht="26.4" x14ac:dyDescent="0.3">
      <c r="A55" s="82">
        <v>52</v>
      </c>
      <c r="B55" s="70" t="s">
        <v>59</v>
      </c>
      <c r="C55" s="69" t="s">
        <v>116</v>
      </c>
      <c r="D55" s="84" t="s">
        <v>94</v>
      </c>
      <c r="E55" s="69" t="s">
        <v>5</v>
      </c>
      <c r="F55" s="69" t="s">
        <v>102</v>
      </c>
      <c r="G55" s="85">
        <v>3101850104</v>
      </c>
      <c r="H55" s="73">
        <v>42674</v>
      </c>
      <c r="I55" s="73">
        <v>42822</v>
      </c>
      <c r="J55" s="80">
        <v>88</v>
      </c>
      <c r="K55" s="86">
        <v>5675103787.6500006</v>
      </c>
      <c r="L55" s="76">
        <f t="shared" si="6"/>
        <v>1.8295867296526205</v>
      </c>
      <c r="M55" s="80"/>
      <c r="N55" s="86"/>
      <c r="O55" s="87">
        <f t="shared" si="7"/>
        <v>0</v>
      </c>
      <c r="P55" s="77">
        <v>76</v>
      </c>
      <c r="Q55" s="78">
        <v>4875190971.9300003</v>
      </c>
      <c r="R55" s="87">
        <f t="shared" si="8"/>
        <v>1.5717042437489752</v>
      </c>
      <c r="S55" s="77">
        <f t="shared" ref="S55:S56" si="22">J55-M55-P55</f>
        <v>12</v>
      </c>
      <c r="T55" s="78">
        <f t="shared" ref="T55:T56" si="23">K55-N55-Q55</f>
        <v>799912815.72000027</v>
      </c>
      <c r="U55" s="68">
        <f t="shared" si="9"/>
        <v>0.14095122233019733</v>
      </c>
    </row>
    <row r="56" spans="1:21" s="8" customFormat="1" ht="26.4" x14ac:dyDescent="0.3">
      <c r="A56" s="12">
        <v>53</v>
      </c>
      <c r="B56" s="4" t="s">
        <v>60</v>
      </c>
      <c r="C56" s="11" t="s">
        <v>119</v>
      </c>
      <c r="D56" s="38" t="s">
        <v>99</v>
      </c>
      <c r="E56" s="12" t="s">
        <v>1</v>
      </c>
      <c r="F56" s="12" t="s">
        <v>101</v>
      </c>
      <c r="G56" s="14">
        <v>1615000000</v>
      </c>
      <c r="H56" s="10">
        <v>42642</v>
      </c>
      <c r="I56" s="10">
        <v>43830</v>
      </c>
      <c r="J56" s="16">
        <v>410</v>
      </c>
      <c r="K56" s="40">
        <v>1048198560.259999</v>
      </c>
      <c r="L56" s="45">
        <f t="shared" si="6"/>
        <v>0.64903935619814179</v>
      </c>
      <c r="M56" s="16">
        <v>116</v>
      </c>
      <c r="N56" s="40">
        <v>281353311.79999989</v>
      </c>
      <c r="O56" s="47">
        <f t="shared" si="7"/>
        <v>0.17421257696594419</v>
      </c>
      <c r="P56" s="22">
        <v>261</v>
      </c>
      <c r="Q56" s="32">
        <v>666071153.62000012</v>
      </c>
      <c r="R56" s="47">
        <f t="shared" si="8"/>
        <v>0.4124279588978329</v>
      </c>
      <c r="S56" s="22">
        <f t="shared" si="22"/>
        <v>33</v>
      </c>
      <c r="T56" s="26">
        <f t="shared" si="23"/>
        <v>100774094.83999896</v>
      </c>
      <c r="U56" s="48">
        <f t="shared" si="9"/>
        <v>9.614027213985353E-2</v>
      </c>
    </row>
    <row r="57" spans="1:21" s="8" customFormat="1" ht="26.4" x14ac:dyDescent="0.3">
      <c r="A57" s="69">
        <v>54</v>
      </c>
      <c r="B57" s="70" t="s">
        <v>61</v>
      </c>
      <c r="C57" s="69" t="s">
        <v>116</v>
      </c>
      <c r="D57" s="71" t="s">
        <v>89</v>
      </c>
      <c r="E57" s="82" t="s">
        <v>1</v>
      </c>
      <c r="F57" s="82" t="s">
        <v>102</v>
      </c>
      <c r="G57" s="72">
        <v>1575000000</v>
      </c>
      <c r="H57" s="73">
        <v>42674</v>
      </c>
      <c r="I57" s="73">
        <v>42860</v>
      </c>
      <c r="J57" s="74">
        <v>11</v>
      </c>
      <c r="K57" s="86">
        <v>2200222745.3299999</v>
      </c>
      <c r="L57" s="76">
        <f t="shared" si="6"/>
        <v>1.396966822431746</v>
      </c>
      <c r="M57" s="74"/>
      <c r="N57" s="86"/>
      <c r="O57" s="87">
        <f t="shared" si="7"/>
        <v>0</v>
      </c>
      <c r="P57" s="77">
        <v>10</v>
      </c>
      <c r="Q57" s="78">
        <v>1613023724.0299997</v>
      </c>
      <c r="R57" s="87">
        <f t="shared" si="8"/>
        <v>1.0241420470031743</v>
      </c>
      <c r="S57" s="77">
        <f t="shared" ref="S57:T58" si="24">J57-M57-P57</f>
        <v>1</v>
      </c>
      <c r="T57" s="78">
        <f t="shared" si="24"/>
        <v>587199021.30000019</v>
      </c>
      <c r="U57" s="68">
        <f t="shared" si="9"/>
        <v>0.26688162484745576</v>
      </c>
    </row>
    <row r="58" spans="1:21" s="8" customFormat="1" ht="26.4" x14ac:dyDescent="0.3">
      <c r="A58" s="11">
        <v>55</v>
      </c>
      <c r="B58" s="4" t="s">
        <v>62</v>
      </c>
      <c r="C58" s="11" t="s">
        <v>119</v>
      </c>
      <c r="D58" s="37" t="s">
        <v>99</v>
      </c>
      <c r="E58" s="12" t="s">
        <v>1</v>
      </c>
      <c r="F58" s="12" t="s">
        <v>101</v>
      </c>
      <c r="G58" s="13">
        <v>427500000</v>
      </c>
      <c r="H58" s="10">
        <v>42662</v>
      </c>
      <c r="I58" s="10">
        <v>44865</v>
      </c>
      <c r="J58" s="15">
        <v>33</v>
      </c>
      <c r="K58" s="40">
        <v>112548471.87</v>
      </c>
      <c r="L58" s="45">
        <f t="shared" si="6"/>
        <v>0.2632712792280702</v>
      </c>
      <c r="M58" s="15">
        <v>7</v>
      </c>
      <c r="N58" s="40">
        <v>35591399.209999993</v>
      </c>
      <c r="O58" s="47">
        <f t="shared" si="7"/>
        <v>8.3254734994152035E-2</v>
      </c>
      <c r="P58" s="22">
        <v>18</v>
      </c>
      <c r="Q58" s="32">
        <v>63023907.449999996</v>
      </c>
      <c r="R58" s="47">
        <f t="shared" si="8"/>
        <v>0.14742434491228068</v>
      </c>
      <c r="S58" s="22">
        <f t="shared" si="24"/>
        <v>8</v>
      </c>
      <c r="T58" s="26">
        <f t="shared" si="24"/>
        <v>13933165.210000016</v>
      </c>
      <c r="U58" s="48">
        <f t="shared" si="9"/>
        <v>0.12379701810695064</v>
      </c>
    </row>
    <row r="59" spans="1:21" s="8" customFormat="1" ht="39.6" x14ac:dyDescent="0.3">
      <c r="A59" s="69">
        <v>56</v>
      </c>
      <c r="B59" s="70" t="s">
        <v>63</v>
      </c>
      <c r="C59" s="69" t="s">
        <v>116</v>
      </c>
      <c r="D59" s="71" t="s">
        <v>95</v>
      </c>
      <c r="E59" s="69" t="s">
        <v>5</v>
      </c>
      <c r="F59" s="69" t="s">
        <v>102</v>
      </c>
      <c r="G59" s="72">
        <v>151200000</v>
      </c>
      <c r="H59" s="73">
        <v>42692</v>
      </c>
      <c r="I59" s="73">
        <v>42843</v>
      </c>
      <c r="J59" s="74">
        <v>39</v>
      </c>
      <c r="K59" s="86">
        <v>300058686.15000004</v>
      </c>
      <c r="L59" s="76">
        <f t="shared" si="6"/>
        <v>1.9845151200396827</v>
      </c>
      <c r="M59" s="74"/>
      <c r="N59" s="86"/>
      <c r="O59" s="87">
        <f t="shared" si="7"/>
        <v>0</v>
      </c>
      <c r="P59" s="77">
        <v>24</v>
      </c>
      <c r="Q59" s="78">
        <v>201789632.16</v>
      </c>
      <c r="R59" s="87">
        <f t="shared" si="8"/>
        <v>1.3345875142857142</v>
      </c>
      <c r="S59" s="77">
        <f t="shared" ref="S59:S61" si="25">J59-M59-P59</f>
        <v>15</v>
      </c>
      <c r="T59" s="78">
        <f t="shared" ref="T59:T61" si="26">K59-N59-Q59</f>
        <v>98269053.990000039</v>
      </c>
      <c r="U59" s="68">
        <f t="shared" si="9"/>
        <v>0.3274994476942924</v>
      </c>
    </row>
    <row r="60" spans="1:21" s="8" customFormat="1" ht="39.6" x14ac:dyDescent="0.3">
      <c r="A60" s="69">
        <v>57</v>
      </c>
      <c r="B60" s="70" t="s">
        <v>64</v>
      </c>
      <c r="C60" s="69" t="s">
        <v>116</v>
      </c>
      <c r="D60" s="71" t="s">
        <v>95</v>
      </c>
      <c r="E60" s="69" t="s">
        <v>5</v>
      </c>
      <c r="F60" s="69" t="s">
        <v>102</v>
      </c>
      <c r="G60" s="72">
        <v>352800000</v>
      </c>
      <c r="H60" s="73">
        <v>42692</v>
      </c>
      <c r="I60" s="73">
        <v>42843</v>
      </c>
      <c r="J60" s="74">
        <v>147</v>
      </c>
      <c r="K60" s="86">
        <v>1274615397.3799992</v>
      </c>
      <c r="L60" s="76">
        <f t="shared" si="6"/>
        <v>3.6128554347505646</v>
      </c>
      <c r="M60" s="74"/>
      <c r="N60" s="86"/>
      <c r="O60" s="87">
        <f t="shared" si="7"/>
        <v>0</v>
      </c>
      <c r="P60" s="77">
        <v>112</v>
      </c>
      <c r="Q60" s="78">
        <v>902319276.88000011</v>
      </c>
      <c r="R60" s="87">
        <f t="shared" si="8"/>
        <v>2.5575943222222226</v>
      </c>
      <c r="S60" s="77">
        <f t="shared" si="25"/>
        <v>35</v>
      </c>
      <c r="T60" s="78">
        <f t="shared" si="26"/>
        <v>372296120.49999905</v>
      </c>
      <c r="U60" s="68">
        <f t="shared" si="9"/>
        <v>0.29208506445572691</v>
      </c>
    </row>
    <row r="61" spans="1:21" s="3" customFormat="1" ht="39.6" x14ac:dyDescent="0.3">
      <c r="A61" s="11">
        <v>58</v>
      </c>
      <c r="B61" s="4" t="s">
        <v>66</v>
      </c>
      <c r="C61" s="11" t="s">
        <v>117</v>
      </c>
      <c r="D61" s="37" t="s">
        <v>95</v>
      </c>
      <c r="E61" s="11" t="s">
        <v>1</v>
      </c>
      <c r="F61" s="11" t="s">
        <v>101</v>
      </c>
      <c r="G61" s="13">
        <v>535000000</v>
      </c>
      <c r="H61" s="10">
        <v>42684</v>
      </c>
      <c r="I61" s="10">
        <v>43830</v>
      </c>
      <c r="J61" s="15">
        <v>43</v>
      </c>
      <c r="K61" s="40">
        <v>893978465.30999982</v>
      </c>
      <c r="L61" s="45">
        <f t="shared" si="6"/>
        <v>1.6709877856261679</v>
      </c>
      <c r="M61" s="15">
        <v>2</v>
      </c>
      <c r="N61" s="40">
        <v>14296018.15</v>
      </c>
      <c r="O61" s="47">
        <f t="shared" si="7"/>
        <v>2.6721529252336448E-2</v>
      </c>
      <c r="P61" s="22">
        <v>36</v>
      </c>
      <c r="Q61" s="32">
        <v>770931669.42000008</v>
      </c>
      <c r="R61" s="47">
        <f t="shared" si="8"/>
        <v>1.4409937746168227</v>
      </c>
      <c r="S61" s="22">
        <f t="shared" si="25"/>
        <v>5</v>
      </c>
      <c r="T61" s="26">
        <f t="shared" si="26"/>
        <v>108750777.73999977</v>
      </c>
      <c r="U61" s="48">
        <f t="shared" si="9"/>
        <v>0.12164809551904461</v>
      </c>
    </row>
    <row r="62" spans="1:21" s="3" customFormat="1" ht="39.6" x14ac:dyDescent="0.3">
      <c r="A62" s="12">
        <v>59</v>
      </c>
      <c r="B62" s="4" t="s">
        <v>67</v>
      </c>
      <c r="C62" s="11" t="s">
        <v>118</v>
      </c>
      <c r="D62" s="37" t="s">
        <v>95</v>
      </c>
      <c r="E62" s="12" t="s">
        <v>1</v>
      </c>
      <c r="F62" s="11" t="s">
        <v>101</v>
      </c>
      <c r="G62" s="13">
        <v>337393700</v>
      </c>
      <c r="H62" s="10">
        <v>42684</v>
      </c>
      <c r="I62" s="10">
        <v>43830</v>
      </c>
      <c r="J62" s="16">
        <v>12</v>
      </c>
      <c r="K62" s="31">
        <v>211107603.86000001</v>
      </c>
      <c r="L62" s="45">
        <f t="shared" si="6"/>
        <v>0.62570108410441572</v>
      </c>
      <c r="M62" s="16">
        <v>1</v>
      </c>
      <c r="N62" s="40">
        <v>25062708.149999999</v>
      </c>
      <c r="O62" s="47">
        <f t="shared" si="7"/>
        <v>7.4283272479598761E-2</v>
      </c>
      <c r="P62" s="22">
        <v>9</v>
      </c>
      <c r="Q62" s="32">
        <v>179332808.66000003</v>
      </c>
      <c r="R62" s="47">
        <f t="shared" si="8"/>
        <v>0.53152388043997267</v>
      </c>
      <c r="S62" s="22">
        <f t="shared" ref="S62:S63" si="27">J62-M62-P62</f>
        <v>2</v>
      </c>
      <c r="T62" s="26">
        <f t="shared" ref="T62:T63" si="28">K62-N62-Q62</f>
        <v>6712087.0499999821</v>
      </c>
      <c r="U62" s="48">
        <f t="shared" si="9"/>
        <v>3.1794624766103778E-2</v>
      </c>
    </row>
    <row r="63" spans="1:21" s="3" customFormat="1" ht="26.4" x14ac:dyDescent="0.3">
      <c r="A63" s="12">
        <v>60</v>
      </c>
      <c r="B63" s="4" t="s">
        <v>78</v>
      </c>
      <c r="C63" s="11" t="s">
        <v>117</v>
      </c>
      <c r="D63" s="37" t="s">
        <v>91</v>
      </c>
      <c r="E63" s="12" t="s">
        <v>1</v>
      </c>
      <c r="F63" s="11" t="s">
        <v>101</v>
      </c>
      <c r="G63" s="13">
        <v>1202620000</v>
      </c>
      <c r="H63" s="10">
        <v>42703</v>
      </c>
      <c r="I63" s="10">
        <v>43830</v>
      </c>
      <c r="J63" s="16">
        <v>52</v>
      </c>
      <c r="K63" s="40">
        <v>783820761.59000027</v>
      </c>
      <c r="L63" s="45">
        <f t="shared" si="6"/>
        <v>0.6517609565698228</v>
      </c>
      <c r="M63" s="16">
        <v>18</v>
      </c>
      <c r="N63" s="40">
        <v>248566093.72</v>
      </c>
      <c r="O63" s="47">
        <f t="shared" si="7"/>
        <v>0.20668714450117243</v>
      </c>
      <c r="P63" s="22">
        <v>26</v>
      </c>
      <c r="Q63" s="32">
        <v>422081391.14999998</v>
      </c>
      <c r="R63" s="47">
        <f t="shared" si="8"/>
        <v>0.35096821202873724</v>
      </c>
      <c r="S63" s="22">
        <f t="shared" si="27"/>
        <v>8</v>
      </c>
      <c r="T63" s="26">
        <f t="shared" si="28"/>
        <v>113173276.72000027</v>
      </c>
      <c r="U63" s="48">
        <f t="shared" si="9"/>
        <v>0.1443866790290492</v>
      </c>
    </row>
    <row r="64" spans="1:21" s="3" customFormat="1" ht="26.4" x14ac:dyDescent="0.3">
      <c r="A64" s="12">
        <v>61</v>
      </c>
      <c r="B64" s="4" t="s">
        <v>79</v>
      </c>
      <c r="C64" s="11" t="s">
        <v>118</v>
      </c>
      <c r="D64" s="37" t="s">
        <v>91</v>
      </c>
      <c r="E64" s="12" t="s">
        <v>1</v>
      </c>
      <c r="F64" s="11" t="s">
        <v>101</v>
      </c>
      <c r="G64" s="13">
        <v>1039855000</v>
      </c>
      <c r="H64" s="10">
        <v>42703</v>
      </c>
      <c r="I64" s="10">
        <v>43830</v>
      </c>
      <c r="J64" s="16">
        <v>24</v>
      </c>
      <c r="K64" s="31">
        <v>327896344.51999998</v>
      </c>
      <c r="L64" s="45">
        <f t="shared" si="6"/>
        <v>0.31532891078082997</v>
      </c>
      <c r="M64" s="16">
        <v>3</v>
      </c>
      <c r="N64" s="40">
        <v>44619470.170000002</v>
      </c>
      <c r="O64" s="47">
        <f t="shared" si="7"/>
        <v>4.2909319251241765E-2</v>
      </c>
      <c r="P64" s="22">
        <v>17</v>
      </c>
      <c r="Q64" s="32">
        <v>186189182.53999999</v>
      </c>
      <c r="R64" s="47">
        <f t="shared" si="8"/>
        <v>0.17905302425818984</v>
      </c>
      <c r="S64" s="22">
        <f t="shared" ref="S64" si="29">J64-M64-P64</f>
        <v>4</v>
      </c>
      <c r="T64" s="26">
        <f t="shared" ref="T64" si="30">K64-N64-Q64</f>
        <v>97087691.809999973</v>
      </c>
      <c r="U64" s="48">
        <f t="shared" si="9"/>
        <v>0.29609263242054268</v>
      </c>
    </row>
    <row r="65" spans="1:23" s="3" customFormat="1" ht="26.4" x14ac:dyDescent="0.3">
      <c r="A65" s="12">
        <v>62</v>
      </c>
      <c r="B65" s="4" t="s">
        <v>80</v>
      </c>
      <c r="C65" s="11" t="s">
        <v>119</v>
      </c>
      <c r="D65" s="38" t="s">
        <v>99</v>
      </c>
      <c r="E65" s="12" t="s">
        <v>1</v>
      </c>
      <c r="F65" s="11" t="s">
        <v>101</v>
      </c>
      <c r="G65" s="13">
        <v>1900000000</v>
      </c>
      <c r="H65" s="10">
        <v>42703</v>
      </c>
      <c r="I65" s="10">
        <v>43830</v>
      </c>
      <c r="J65" s="16">
        <v>147</v>
      </c>
      <c r="K65" s="40">
        <v>333803468.12</v>
      </c>
      <c r="L65" s="45">
        <f t="shared" si="6"/>
        <v>0.17568603585263159</v>
      </c>
      <c r="M65" s="16">
        <v>41</v>
      </c>
      <c r="N65" s="40">
        <v>118070130.58</v>
      </c>
      <c r="O65" s="47">
        <f t="shared" si="7"/>
        <v>6.2142173989473685E-2</v>
      </c>
      <c r="P65" s="22">
        <v>87</v>
      </c>
      <c r="Q65" s="32">
        <v>176815447.73000002</v>
      </c>
      <c r="R65" s="47">
        <f t="shared" si="8"/>
        <v>9.3060761963157906E-2</v>
      </c>
      <c r="S65" s="22">
        <f t="shared" ref="S65" si="31">J65-M65-P65</f>
        <v>19</v>
      </c>
      <c r="T65" s="26">
        <f t="shared" ref="T65" si="32">K65-N65-Q65</f>
        <v>38917889.810000002</v>
      </c>
      <c r="U65" s="48">
        <f t="shared" si="9"/>
        <v>0.11658923146960623</v>
      </c>
    </row>
    <row r="66" spans="1:23" s="3" customFormat="1" ht="26.4" x14ac:dyDescent="0.3">
      <c r="A66" s="12">
        <v>63</v>
      </c>
      <c r="B66" s="4" t="s">
        <v>83</v>
      </c>
      <c r="C66" s="11" t="s">
        <v>117</v>
      </c>
      <c r="D66" s="37" t="s">
        <v>93</v>
      </c>
      <c r="E66" s="12" t="s">
        <v>1</v>
      </c>
      <c r="F66" s="11" t="s">
        <v>101</v>
      </c>
      <c r="G66" s="13">
        <v>66455000</v>
      </c>
      <c r="H66" s="10">
        <v>42720</v>
      </c>
      <c r="I66" s="10">
        <v>43830</v>
      </c>
      <c r="J66" s="16">
        <v>25</v>
      </c>
      <c r="K66" s="40">
        <v>89186654.100000009</v>
      </c>
      <c r="L66" s="45">
        <f t="shared" si="6"/>
        <v>1.3420608547137163</v>
      </c>
      <c r="M66" s="16"/>
      <c r="N66" s="40"/>
      <c r="O66" s="47">
        <f t="shared" si="7"/>
        <v>0</v>
      </c>
      <c r="P66" s="22">
        <v>9</v>
      </c>
      <c r="Q66" s="26">
        <v>31706681.209999997</v>
      </c>
      <c r="R66" s="47">
        <f t="shared" si="8"/>
        <v>0.47711505846061242</v>
      </c>
      <c r="S66" s="22">
        <f t="shared" ref="S66:S73" si="33">J66-M66-P66</f>
        <v>16</v>
      </c>
      <c r="T66" s="26">
        <f t="shared" ref="T66:T73" si="34">K66-N66-Q66</f>
        <v>57479972.890000015</v>
      </c>
      <c r="U66" s="48">
        <f t="shared" si="9"/>
        <v>0.64449074214120572</v>
      </c>
    </row>
    <row r="67" spans="1:23" s="3" customFormat="1" ht="26.4" x14ac:dyDescent="0.3">
      <c r="A67" s="12">
        <v>64</v>
      </c>
      <c r="B67" s="4" t="s">
        <v>81</v>
      </c>
      <c r="C67" s="11" t="s">
        <v>118</v>
      </c>
      <c r="D67" s="37" t="s">
        <v>93</v>
      </c>
      <c r="E67" s="12" t="s">
        <v>1</v>
      </c>
      <c r="F67" s="11" t="s">
        <v>101</v>
      </c>
      <c r="G67" s="13">
        <v>33000000</v>
      </c>
      <c r="H67" s="10">
        <v>42720</v>
      </c>
      <c r="I67" s="10">
        <v>43830</v>
      </c>
      <c r="J67" s="16">
        <v>3</v>
      </c>
      <c r="K67" s="31">
        <v>2696778</v>
      </c>
      <c r="L67" s="45">
        <f t="shared" si="6"/>
        <v>8.1720545454545448E-2</v>
      </c>
      <c r="M67" s="16"/>
      <c r="N67" s="40"/>
      <c r="O67" s="47">
        <f t="shared" si="7"/>
        <v>0</v>
      </c>
      <c r="P67" s="22">
        <v>2</v>
      </c>
      <c r="Q67" s="32">
        <v>1413040</v>
      </c>
      <c r="R67" s="47">
        <f t="shared" si="8"/>
        <v>4.2819393939393942E-2</v>
      </c>
      <c r="S67" s="22">
        <f t="shared" si="33"/>
        <v>1</v>
      </c>
      <c r="T67" s="26">
        <f t="shared" si="34"/>
        <v>1283738</v>
      </c>
      <c r="U67" s="48">
        <f t="shared" si="9"/>
        <v>0.47602657690028621</v>
      </c>
    </row>
    <row r="68" spans="1:23" s="3" customFormat="1" ht="26.4" x14ac:dyDescent="0.3">
      <c r="A68" s="12">
        <v>65</v>
      </c>
      <c r="B68" s="4" t="s">
        <v>82</v>
      </c>
      <c r="C68" s="11" t="s">
        <v>119</v>
      </c>
      <c r="D68" s="38" t="s">
        <v>99</v>
      </c>
      <c r="E68" s="12" t="s">
        <v>1</v>
      </c>
      <c r="F68" s="11" t="s">
        <v>101</v>
      </c>
      <c r="G68" s="13">
        <v>950000000</v>
      </c>
      <c r="H68" s="10">
        <v>42720</v>
      </c>
      <c r="I68" s="10">
        <v>44865</v>
      </c>
      <c r="J68" s="16">
        <v>33</v>
      </c>
      <c r="K68" s="40">
        <v>76464885.439999998</v>
      </c>
      <c r="L68" s="45">
        <f t="shared" si="6"/>
        <v>8.0489353094736843E-2</v>
      </c>
      <c r="M68" s="16">
        <v>8</v>
      </c>
      <c r="N68" s="40">
        <v>21319303.759999998</v>
      </c>
      <c r="O68" s="47">
        <f t="shared" si="7"/>
        <v>2.2441372378947368E-2</v>
      </c>
      <c r="P68" s="22">
        <v>10</v>
      </c>
      <c r="Q68" s="26">
        <v>22245074.310000002</v>
      </c>
      <c r="R68" s="47">
        <f t="shared" si="8"/>
        <v>2.3415867694736844E-2</v>
      </c>
      <c r="S68" s="22">
        <f t="shared" si="33"/>
        <v>15</v>
      </c>
      <c r="T68" s="26">
        <f t="shared" si="34"/>
        <v>32900507.369999997</v>
      </c>
      <c r="U68" s="48">
        <f t="shared" si="9"/>
        <v>0.43026949142317317</v>
      </c>
    </row>
    <row r="69" spans="1:23" s="3" customFormat="1" ht="26.4" x14ac:dyDescent="0.3">
      <c r="A69" s="12">
        <v>66</v>
      </c>
      <c r="B69" s="4" t="s">
        <v>84</v>
      </c>
      <c r="C69" s="11" t="s">
        <v>117</v>
      </c>
      <c r="D69" s="37" t="s">
        <v>95</v>
      </c>
      <c r="E69" s="12" t="s">
        <v>1</v>
      </c>
      <c r="F69" s="11" t="s">
        <v>101</v>
      </c>
      <c r="G69" s="13">
        <v>3032947000</v>
      </c>
      <c r="H69" s="10">
        <v>42740</v>
      </c>
      <c r="I69" s="10">
        <v>44865</v>
      </c>
      <c r="J69" s="16">
        <v>304</v>
      </c>
      <c r="K69" s="40">
        <v>2917188980.4800014</v>
      </c>
      <c r="L69" s="45">
        <f t="shared" si="6"/>
        <v>0.96183315451275653</v>
      </c>
      <c r="M69" s="16">
        <v>35</v>
      </c>
      <c r="N69" s="40">
        <v>349603034.98000002</v>
      </c>
      <c r="O69" s="47">
        <f t="shared" si="7"/>
        <v>0.11526842868668659</v>
      </c>
      <c r="P69" s="22">
        <v>215</v>
      </c>
      <c r="Q69" s="32">
        <v>1991857124.690001</v>
      </c>
      <c r="R69" s="47">
        <f t="shared" si="8"/>
        <v>0.65673983907071276</v>
      </c>
      <c r="S69" s="22">
        <f t="shared" si="33"/>
        <v>54</v>
      </c>
      <c r="T69" s="26">
        <f t="shared" si="34"/>
        <v>575728820.81000042</v>
      </c>
      <c r="U69" s="48">
        <f t="shared" si="9"/>
        <v>0.19735739599402594</v>
      </c>
      <c r="W69" s="39"/>
    </row>
    <row r="70" spans="1:23" s="3" customFormat="1" ht="26.4" x14ac:dyDescent="0.3">
      <c r="A70" s="12">
        <v>67</v>
      </c>
      <c r="B70" s="4" t="s">
        <v>85</v>
      </c>
      <c r="C70" s="11" t="s">
        <v>118</v>
      </c>
      <c r="D70" s="37" t="s">
        <v>95</v>
      </c>
      <c r="E70" s="12" t="s">
        <v>1</v>
      </c>
      <c r="F70" s="11" t="s">
        <v>101</v>
      </c>
      <c r="G70" s="13">
        <v>669556300</v>
      </c>
      <c r="H70" s="10">
        <v>42740</v>
      </c>
      <c r="I70" s="10">
        <v>44865</v>
      </c>
      <c r="J70" s="16">
        <v>45</v>
      </c>
      <c r="K70" s="31">
        <v>346629463.14000005</v>
      </c>
      <c r="L70" s="45">
        <f t="shared" si="6"/>
        <v>0.5177002488663015</v>
      </c>
      <c r="M70" s="16">
        <v>9</v>
      </c>
      <c r="N70" s="40">
        <v>79070779.670000002</v>
      </c>
      <c r="O70" s="47">
        <f t="shared" si="7"/>
        <v>0.11809429568506787</v>
      </c>
      <c r="P70" s="22">
        <v>29</v>
      </c>
      <c r="Q70" s="32">
        <v>232375241.96000004</v>
      </c>
      <c r="R70" s="47">
        <f t="shared" si="8"/>
        <v>0.34705855498633953</v>
      </c>
      <c r="S70" s="22">
        <f t="shared" si="33"/>
        <v>7</v>
      </c>
      <c r="T70" s="26">
        <f t="shared" si="34"/>
        <v>35183441.50999999</v>
      </c>
      <c r="U70" s="48">
        <f t="shared" si="9"/>
        <v>0.10150158959739024</v>
      </c>
    </row>
    <row r="71" spans="1:23" s="3" customFormat="1" ht="52.8" x14ac:dyDescent="0.3">
      <c r="A71" s="12">
        <v>68</v>
      </c>
      <c r="B71" s="4" t="s">
        <v>100</v>
      </c>
      <c r="C71" s="11" t="s">
        <v>119</v>
      </c>
      <c r="D71" s="37" t="s">
        <v>99</v>
      </c>
      <c r="E71" s="12" t="s">
        <v>1</v>
      </c>
      <c r="F71" s="11" t="s">
        <v>101</v>
      </c>
      <c r="G71" s="13">
        <v>1900000000</v>
      </c>
      <c r="H71" s="10">
        <v>42769</v>
      </c>
      <c r="I71" s="10">
        <v>44865</v>
      </c>
      <c r="J71" s="16">
        <v>480</v>
      </c>
      <c r="K71" s="40">
        <v>1111453045.2900002</v>
      </c>
      <c r="L71" s="45">
        <f t="shared" si="6"/>
        <v>0.584975286994737</v>
      </c>
      <c r="M71" s="16">
        <v>189</v>
      </c>
      <c r="N71" s="40">
        <v>483472964.93999982</v>
      </c>
      <c r="O71" s="47">
        <f t="shared" si="7"/>
        <v>0.25445945523157887</v>
      </c>
      <c r="P71" s="22">
        <v>237</v>
      </c>
      <c r="Q71" s="32">
        <v>478428239.7100001</v>
      </c>
      <c r="R71" s="47">
        <f t="shared" si="8"/>
        <v>0.25180433668947372</v>
      </c>
      <c r="S71" s="22">
        <f t="shared" si="33"/>
        <v>54</v>
      </c>
      <c r="T71" s="26">
        <f>K71-N71-Q71</f>
        <v>149551840.64000028</v>
      </c>
      <c r="U71" s="48">
        <f>IF(K71=0,"",T71/K71)</f>
        <v>0.13455524844144831</v>
      </c>
    </row>
    <row r="72" spans="1:23" s="3" customFormat="1" ht="26.4" x14ac:dyDescent="0.3">
      <c r="A72" s="12">
        <v>69</v>
      </c>
      <c r="B72" s="4" t="s">
        <v>105</v>
      </c>
      <c r="C72" s="11" t="s">
        <v>119</v>
      </c>
      <c r="D72" s="37" t="s">
        <v>99</v>
      </c>
      <c r="E72" s="12" t="s">
        <v>1</v>
      </c>
      <c r="F72" s="11" t="s">
        <v>101</v>
      </c>
      <c r="G72" s="13">
        <v>475000000</v>
      </c>
      <c r="H72" s="10">
        <v>42797</v>
      </c>
      <c r="I72" s="10">
        <v>44865</v>
      </c>
      <c r="J72" s="16">
        <v>92</v>
      </c>
      <c r="K72" s="40">
        <v>213371210.58999997</v>
      </c>
      <c r="L72" s="45">
        <f t="shared" si="6"/>
        <v>0.44920254861052628</v>
      </c>
      <c r="M72" s="16">
        <v>26</v>
      </c>
      <c r="N72" s="40">
        <v>59560156.270000011</v>
      </c>
      <c r="O72" s="47">
        <f t="shared" si="7"/>
        <v>0.12538980267368424</v>
      </c>
      <c r="P72" s="22">
        <v>56</v>
      </c>
      <c r="Q72" s="26">
        <v>118725780.08000001</v>
      </c>
      <c r="R72" s="47">
        <f t="shared" si="8"/>
        <v>0.24994901069473688</v>
      </c>
      <c r="S72" s="22">
        <f t="shared" si="33"/>
        <v>10</v>
      </c>
      <c r="T72" s="26">
        <f>K72-N72-Q72</f>
        <v>35085274.23999995</v>
      </c>
      <c r="U72" s="48">
        <f>IF(K72=0,"",T72/K72)</f>
        <v>0.16443302797497594</v>
      </c>
    </row>
    <row r="73" spans="1:23" s="3" customFormat="1" ht="26.4" x14ac:dyDescent="0.3">
      <c r="A73" s="12">
        <v>70</v>
      </c>
      <c r="B73" s="4" t="s">
        <v>106</v>
      </c>
      <c r="C73" s="11" t="s">
        <v>116</v>
      </c>
      <c r="D73" s="37" t="s">
        <v>86</v>
      </c>
      <c r="E73" s="12" t="s">
        <v>1</v>
      </c>
      <c r="F73" s="11" t="s">
        <v>101</v>
      </c>
      <c r="G73" s="13">
        <v>10395692450</v>
      </c>
      <c r="H73" s="10">
        <v>42814</v>
      </c>
      <c r="I73" s="10">
        <v>43455</v>
      </c>
      <c r="J73" s="16">
        <v>122</v>
      </c>
      <c r="K73" s="31">
        <v>8370074544.0100021</v>
      </c>
      <c r="L73" s="45">
        <f t="shared" si="6"/>
        <v>0.80514834238002131</v>
      </c>
      <c r="M73" s="16">
        <v>30</v>
      </c>
      <c r="N73" s="31">
        <v>2729222298.4900002</v>
      </c>
      <c r="O73" s="47">
        <f t="shared" ref="O73:O76" si="35">N73/G73</f>
        <v>0.26253395929291851</v>
      </c>
      <c r="P73" s="22">
        <v>82</v>
      </c>
      <c r="Q73" s="26">
        <v>5035598259.7399998</v>
      </c>
      <c r="R73" s="47">
        <f t="shared" ref="R73:R76" si="36">Q73/G73</f>
        <v>0.48439276978995272</v>
      </c>
      <c r="S73" s="22">
        <f t="shared" si="33"/>
        <v>10</v>
      </c>
      <c r="T73" s="26">
        <f t="shared" si="34"/>
        <v>605253985.78000259</v>
      </c>
      <c r="U73" s="48">
        <f t="shared" si="9"/>
        <v>7.231166014084657E-2</v>
      </c>
    </row>
    <row r="74" spans="1:23" s="3" customFormat="1" ht="26.4" x14ac:dyDescent="0.3">
      <c r="A74" s="12">
        <v>71</v>
      </c>
      <c r="B74" s="4" t="s">
        <v>107</v>
      </c>
      <c r="C74" s="11" t="s">
        <v>119</v>
      </c>
      <c r="D74" s="37" t="s">
        <v>99</v>
      </c>
      <c r="E74" s="12" t="s">
        <v>1</v>
      </c>
      <c r="F74" s="11" t="s">
        <v>104</v>
      </c>
      <c r="G74" s="13">
        <v>190000000</v>
      </c>
      <c r="H74" s="10">
        <v>42830</v>
      </c>
      <c r="I74" s="10">
        <v>44865</v>
      </c>
      <c r="J74" s="16"/>
      <c r="K74" s="31">
        <v>0</v>
      </c>
      <c r="L74" s="45">
        <f t="shared" ref="L74:L77" si="37">K74/G74</f>
        <v>0</v>
      </c>
      <c r="M74" s="16"/>
      <c r="N74" s="31"/>
      <c r="O74" s="47">
        <f t="shared" si="35"/>
        <v>0</v>
      </c>
      <c r="P74" s="22"/>
      <c r="Q74" s="26"/>
      <c r="R74" s="47">
        <f t="shared" si="36"/>
        <v>0</v>
      </c>
      <c r="S74" s="22">
        <f t="shared" ref="S74" si="38">J74-M74-P74</f>
        <v>0</v>
      </c>
      <c r="T74" s="26">
        <f t="shared" ref="T74" si="39">K74-N74-Q74</f>
        <v>0</v>
      </c>
      <c r="U74" s="48" t="str">
        <f t="shared" si="9"/>
        <v/>
      </c>
    </row>
    <row r="75" spans="1:23" s="8" customFormat="1" ht="13.8" x14ac:dyDescent="0.3">
      <c r="A75" s="69">
        <v>72</v>
      </c>
      <c r="B75" s="70" t="s">
        <v>108</v>
      </c>
      <c r="C75" s="69" t="s">
        <v>116</v>
      </c>
      <c r="D75" s="71" t="s">
        <v>97</v>
      </c>
      <c r="E75" s="82" t="s">
        <v>5</v>
      </c>
      <c r="F75" s="82" t="s">
        <v>102</v>
      </c>
      <c r="G75" s="72">
        <v>250000000</v>
      </c>
      <c r="H75" s="73">
        <v>42849</v>
      </c>
      <c r="I75" s="73">
        <v>42985</v>
      </c>
      <c r="J75" s="74">
        <v>72</v>
      </c>
      <c r="K75" s="86">
        <v>785805714.67000008</v>
      </c>
      <c r="L75" s="76">
        <f t="shared" si="37"/>
        <v>3.1432228586800002</v>
      </c>
      <c r="M75" s="74"/>
      <c r="N75" s="86"/>
      <c r="O75" s="87">
        <f t="shared" si="35"/>
        <v>0</v>
      </c>
      <c r="P75" s="77">
        <v>54</v>
      </c>
      <c r="Q75" s="78">
        <v>601292473.91999972</v>
      </c>
      <c r="R75" s="87">
        <f t="shared" si="36"/>
        <v>2.4051698956799989</v>
      </c>
      <c r="S75" s="77">
        <f t="shared" ref="S75:S81" si="40">J75-M75-P75</f>
        <v>18</v>
      </c>
      <c r="T75" s="78">
        <f t="shared" ref="T75:T81" si="41">K75-N75-Q75</f>
        <v>184513240.75000036</v>
      </c>
      <c r="U75" s="68">
        <f t="shared" si="9"/>
        <v>0.23480771048793769</v>
      </c>
    </row>
    <row r="76" spans="1:23" s="3" customFormat="1" ht="26.4" x14ac:dyDescent="0.3">
      <c r="A76" s="89">
        <v>73</v>
      </c>
      <c r="B76" s="90" t="s">
        <v>111</v>
      </c>
      <c r="C76" s="89" t="s">
        <v>116</v>
      </c>
      <c r="D76" s="91" t="s">
        <v>97</v>
      </c>
      <c r="E76" s="89" t="s">
        <v>5</v>
      </c>
      <c r="F76" s="89" t="s">
        <v>101</v>
      </c>
      <c r="G76" s="92">
        <v>569500000</v>
      </c>
      <c r="H76" s="93">
        <v>42871</v>
      </c>
      <c r="I76" s="93">
        <v>43017</v>
      </c>
      <c r="J76" s="94">
        <v>55</v>
      </c>
      <c r="K76" s="95">
        <v>1234854685.25</v>
      </c>
      <c r="L76" s="96">
        <f t="shared" si="37"/>
        <v>2.1683137581211591</v>
      </c>
      <c r="M76" s="94">
        <v>1</v>
      </c>
      <c r="N76" s="95">
        <v>10211145.1</v>
      </c>
      <c r="O76" s="97">
        <f t="shared" si="35"/>
        <v>1.7930017734855135E-2</v>
      </c>
      <c r="P76" s="98">
        <v>32</v>
      </c>
      <c r="Q76" s="99">
        <v>667298851.61999989</v>
      </c>
      <c r="R76" s="97">
        <f t="shared" si="36"/>
        <v>1.1717275708867425</v>
      </c>
      <c r="S76" s="98">
        <f t="shared" si="40"/>
        <v>22</v>
      </c>
      <c r="T76" s="99">
        <f t="shared" si="41"/>
        <v>557344688.53000021</v>
      </c>
      <c r="U76" s="100">
        <f t="shared" si="9"/>
        <v>0.45134435264920597</v>
      </c>
    </row>
    <row r="77" spans="1:23" s="8" customFormat="1" ht="26.4" x14ac:dyDescent="0.3">
      <c r="A77" s="69">
        <v>74</v>
      </c>
      <c r="B77" s="70" t="s">
        <v>109</v>
      </c>
      <c r="C77" s="69" t="s">
        <v>116</v>
      </c>
      <c r="D77" s="71" t="s">
        <v>91</v>
      </c>
      <c r="E77" s="82" t="s">
        <v>5</v>
      </c>
      <c r="F77" s="82" t="s">
        <v>102</v>
      </c>
      <c r="G77" s="72">
        <v>140000000</v>
      </c>
      <c r="H77" s="73">
        <v>42874</v>
      </c>
      <c r="I77" s="73">
        <v>43055</v>
      </c>
      <c r="J77" s="74">
        <v>88</v>
      </c>
      <c r="K77" s="86">
        <v>1391548783.6800005</v>
      </c>
      <c r="L77" s="76">
        <f t="shared" si="37"/>
        <v>9.9396341691428614</v>
      </c>
      <c r="M77" s="74"/>
      <c r="N77" s="86"/>
      <c r="O77" s="87">
        <f t="shared" ref="O77" si="42">N77/G77</f>
        <v>0</v>
      </c>
      <c r="P77" s="77">
        <v>23</v>
      </c>
      <c r="Q77" s="78">
        <v>364871283.33999997</v>
      </c>
      <c r="R77" s="87">
        <f t="shared" ref="R77" si="43">Q77/G77</f>
        <v>2.6062234524285715</v>
      </c>
      <c r="S77" s="77">
        <f t="shared" si="40"/>
        <v>65</v>
      </c>
      <c r="T77" s="78">
        <f t="shared" si="41"/>
        <v>1026677500.3400006</v>
      </c>
      <c r="U77" s="68">
        <f t="shared" si="9"/>
        <v>0.7377948314718189</v>
      </c>
    </row>
    <row r="78" spans="1:23" s="3" customFormat="1" ht="26.4" x14ac:dyDescent="0.3">
      <c r="A78" s="11">
        <v>75</v>
      </c>
      <c r="B78" s="4" t="s">
        <v>112</v>
      </c>
      <c r="C78" s="11" t="s">
        <v>116</v>
      </c>
      <c r="D78" s="37" t="s">
        <v>89</v>
      </c>
      <c r="E78" s="11" t="s">
        <v>1</v>
      </c>
      <c r="F78" s="35" t="s">
        <v>101</v>
      </c>
      <c r="G78" s="13">
        <v>425000000</v>
      </c>
      <c r="H78" s="10">
        <v>42929</v>
      </c>
      <c r="I78" s="10">
        <v>44027</v>
      </c>
      <c r="J78" s="15">
        <v>4</v>
      </c>
      <c r="K78" s="31">
        <v>14132920.08</v>
      </c>
      <c r="L78" s="45">
        <f t="shared" ref="L78:L80" si="44">K78/G78</f>
        <v>3.3253929600000003E-2</v>
      </c>
      <c r="M78" s="15"/>
      <c r="N78" s="31"/>
      <c r="O78" s="47">
        <f t="shared" ref="O78:O80" si="45">N78/G78</f>
        <v>0</v>
      </c>
      <c r="P78" s="22">
        <v>3</v>
      </c>
      <c r="Q78" s="26">
        <v>9882920.0800000001</v>
      </c>
      <c r="R78" s="47">
        <f t="shared" ref="R78:R80" si="46">Q78/G78</f>
        <v>2.3253929600000001E-2</v>
      </c>
      <c r="S78" s="22">
        <f t="shared" si="40"/>
        <v>1</v>
      </c>
      <c r="T78" s="26">
        <f t="shared" si="41"/>
        <v>4250000</v>
      </c>
      <c r="U78" s="48">
        <f t="shared" ref="U78" si="47">IF(K78=0,"",T78/K78)</f>
        <v>0.30071634000211511</v>
      </c>
    </row>
    <row r="79" spans="1:23" s="3" customFormat="1" ht="13.2" x14ac:dyDescent="0.3">
      <c r="A79" s="89">
        <v>76</v>
      </c>
      <c r="B79" s="90" t="s">
        <v>113</v>
      </c>
      <c r="C79" s="89" t="s">
        <v>116</v>
      </c>
      <c r="D79" s="91" t="s">
        <v>94</v>
      </c>
      <c r="E79" s="89" t="s">
        <v>5</v>
      </c>
      <c r="F79" s="89" t="s">
        <v>101</v>
      </c>
      <c r="G79" s="92">
        <v>900000000</v>
      </c>
      <c r="H79" s="93">
        <v>43017</v>
      </c>
      <c r="I79" s="93">
        <v>43131</v>
      </c>
      <c r="J79" s="94">
        <v>46</v>
      </c>
      <c r="K79" s="95">
        <v>2344277503.980001</v>
      </c>
      <c r="L79" s="96">
        <f t="shared" si="44"/>
        <v>2.6047527822000012</v>
      </c>
      <c r="M79" s="94">
        <v>2</v>
      </c>
      <c r="N79" s="95">
        <v>182462857.81999999</v>
      </c>
      <c r="O79" s="97">
        <f t="shared" si="45"/>
        <v>0.20273650868888887</v>
      </c>
      <c r="P79" s="98">
        <v>43</v>
      </c>
      <c r="Q79" s="99">
        <v>2058460849.6800003</v>
      </c>
      <c r="R79" s="97">
        <f t="shared" si="46"/>
        <v>2.2871787218666668</v>
      </c>
      <c r="S79" s="98">
        <f t="shared" si="40"/>
        <v>1</v>
      </c>
      <c r="T79" s="99">
        <f t="shared" si="41"/>
        <v>103353796.4800005</v>
      </c>
      <c r="U79" s="100">
        <f t="shared" si="9"/>
        <v>4.4087697085576014E-2</v>
      </c>
    </row>
    <row r="80" spans="1:23" s="3" customFormat="1" ht="39.6" x14ac:dyDescent="0.3">
      <c r="A80" s="89">
        <v>77</v>
      </c>
      <c r="B80" s="90" t="s">
        <v>114</v>
      </c>
      <c r="C80" s="89" t="s">
        <v>116</v>
      </c>
      <c r="D80" s="91" t="s">
        <v>91</v>
      </c>
      <c r="E80" s="89" t="s">
        <v>5</v>
      </c>
      <c r="F80" s="89" t="s">
        <v>101</v>
      </c>
      <c r="G80" s="92">
        <v>200000000</v>
      </c>
      <c r="H80" s="93">
        <v>43033</v>
      </c>
      <c r="I80" s="93">
        <v>43189</v>
      </c>
      <c r="J80" s="94">
        <v>14</v>
      </c>
      <c r="K80" s="95">
        <v>437964224.17999995</v>
      </c>
      <c r="L80" s="96">
        <f t="shared" si="44"/>
        <v>2.1898211208999996</v>
      </c>
      <c r="M80" s="94">
        <v>2</v>
      </c>
      <c r="N80" s="95">
        <v>122131772.16</v>
      </c>
      <c r="O80" s="97">
        <f t="shared" si="45"/>
        <v>0.61065886079999998</v>
      </c>
      <c r="P80" s="98">
        <v>10</v>
      </c>
      <c r="Q80" s="99">
        <v>281566583.84999996</v>
      </c>
      <c r="R80" s="97">
        <f t="shared" si="46"/>
        <v>1.4078329192499999</v>
      </c>
      <c r="S80" s="98">
        <f t="shared" si="40"/>
        <v>2</v>
      </c>
      <c r="T80" s="99">
        <f t="shared" si="41"/>
        <v>34265868.170000017</v>
      </c>
      <c r="U80" s="100">
        <f t="shared" si="9"/>
        <v>7.8238966285787317E-2</v>
      </c>
    </row>
    <row r="81" spans="1:21" s="3" customFormat="1" ht="26.4" x14ac:dyDescent="0.3">
      <c r="A81" s="11">
        <v>78</v>
      </c>
      <c r="B81" s="4" t="s">
        <v>120</v>
      </c>
      <c r="C81" s="11" t="s">
        <v>116</v>
      </c>
      <c r="D81" s="37" t="s">
        <v>96</v>
      </c>
      <c r="E81" s="11" t="s">
        <v>1</v>
      </c>
      <c r="F81" s="35" t="s">
        <v>101</v>
      </c>
      <c r="G81" s="13">
        <v>3500000000</v>
      </c>
      <c r="H81" s="10">
        <v>43112</v>
      </c>
      <c r="I81" s="10">
        <v>43798</v>
      </c>
      <c r="J81" s="15">
        <v>181</v>
      </c>
      <c r="K81" s="31">
        <v>387343574.36000013</v>
      </c>
      <c r="L81" s="45">
        <f t="shared" ref="L81" si="48">K81/G81</f>
        <v>0.11066959267428575</v>
      </c>
      <c r="M81" s="15">
        <v>62</v>
      </c>
      <c r="N81" s="31">
        <v>129199485.85000004</v>
      </c>
      <c r="O81" s="47">
        <f t="shared" ref="O81" si="49">N81/G81</f>
        <v>3.6914138814285728E-2</v>
      </c>
      <c r="P81" s="22">
        <v>97</v>
      </c>
      <c r="Q81" s="26">
        <v>216395637.63999996</v>
      </c>
      <c r="R81" s="47">
        <f t="shared" ref="R81" si="50">Q81/G81</f>
        <v>6.1827325039999985E-2</v>
      </c>
      <c r="S81" s="22">
        <f t="shared" si="40"/>
        <v>22</v>
      </c>
      <c r="T81" s="26">
        <f t="shared" si="41"/>
        <v>41748450.870000154</v>
      </c>
      <c r="U81" s="48">
        <f t="shared" ref="U81" si="51">IF(K81=0,"",T81/K81)</f>
        <v>0.10778144684336191</v>
      </c>
    </row>
    <row r="82" spans="1:21" s="3" customFormat="1" ht="26.4" x14ac:dyDescent="0.3">
      <c r="A82" s="89">
        <v>79</v>
      </c>
      <c r="B82" s="90" t="s">
        <v>121</v>
      </c>
      <c r="C82" s="89" t="s">
        <v>116</v>
      </c>
      <c r="D82" s="91" t="s">
        <v>91</v>
      </c>
      <c r="E82" s="89" t="s">
        <v>5</v>
      </c>
      <c r="F82" s="89" t="s">
        <v>103</v>
      </c>
      <c r="G82" s="92">
        <v>600000000</v>
      </c>
      <c r="H82" s="93">
        <v>43265</v>
      </c>
      <c r="I82" s="93">
        <v>43361</v>
      </c>
      <c r="J82" s="94">
        <v>18</v>
      </c>
      <c r="K82" s="95">
        <v>131762200.55000001</v>
      </c>
      <c r="L82" s="96">
        <f t="shared" ref="L82:L83" si="52">K82/G82</f>
        <v>0.21960366758333336</v>
      </c>
      <c r="M82" s="94"/>
      <c r="N82" s="95"/>
      <c r="O82" s="97">
        <f t="shared" ref="O82:O83" si="53">N82/G82</f>
        <v>0</v>
      </c>
      <c r="P82" s="98"/>
      <c r="Q82" s="99"/>
      <c r="R82" s="97">
        <f t="shared" ref="R82:R83" si="54">Q82/G82</f>
        <v>0</v>
      </c>
      <c r="S82" s="98">
        <v>0</v>
      </c>
      <c r="T82" s="99"/>
      <c r="U82" s="100">
        <f t="shared" ref="U82:U83" si="55">IF(K82=0,"",T82/K82)</f>
        <v>0</v>
      </c>
    </row>
    <row r="83" spans="1:21" s="3" customFormat="1" ht="26.4" x14ac:dyDescent="0.3">
      <c r="A83" s="89">
        <v>80</v>
      </c>
      <c r="B83" s="90" t="s">
        <v>122</v>
      </c>
      <c r="C83" s="89" t="s">
        <v>116</v>
      </c>
      <c r="D83" s="91" t="s">
        <v>91</v>
      </c>
      <c r="E83" s="89" t="s">
        <v>5</v>
      </c>
      <c r="F83" s="89" t="s">
        <v>103</v>
      </c>
      <c r="G83" s="92">
        <v>1400000000</v>
      </c>
      <c r="H83" s="93">
        <v>43265</v>
      </c>
      <c r="I83" s="93">
        <v>43361</v>
      </c>
      <c r="J83" s="94">
        <v>98</v>
      </c>
      <c r="K83" s="95">
        <v>794512797.02000034</v>
      </c>
      <c r="L83" s="96">
        <f t="shared" si="52"/>
        <v>0.56750914072857161</v>
      </c>
      <c r="M83" s="94"/>
      <c r="N83" s="95"/>
      <c r="O83" s="97">
        <f t="shared" si="53"/>
        <v>0</v>
      </c>
      <c r="P83" s="98"/>
      <c r="Q83" s="99"/>
      <c r="R83" s="97">
        <f t="shared" si="54"/>
        <v>0</v>
      </c>
      <c r="S83" s="98">
        <v>0</v>
      </c>
      <c r="T83" s="99"/>
      <c r="U83" s="100">
        <f t="shared" si="55"/>
        <v>0</v>
      </c>
    </row>
    <row r="84" spans="1:21" s="3" customFormat="1" ht="26.4" x14ac:dyDescent="0.3">
      <c r="A84" s="89">
        <v>81</v>
      </c>
      <c r="B84" s="90" t="s">
        <v>123</v>
      </c>
      <c r="C84" s="89" t="s">
        <v>116</v>
      </c>
      <c r="D84" s="91" t="s">
        <v>91</v>
      </c>
      <c r="E84" s="89" t="s">
        <v>5</v>
      </c>
      <c r="F84" s="89" t="s">
        <v>103</v>
      </c>
      <c r="G84" s="92">
        <v>150000000</v>
      </c>
      <c r="H84" s="93">
        <v>43279</v>
      </c>
      <c r="I84" s="93">
        <v>43433</v>
      </c>
      <c r="J84" s="94">
        <v>4</v>
      </c>
      <c r="K84" s="95">
        <v>117635117.7</v>
      </c>
      <c r="L84" s="96">
        <f t="shared" ref="L84:L85" si="56">K84/G84</f>
        <v>0.78423411799999998</v>
      </c>
      <c r="M84" s="94"/>
      <c r="N84" s="95"/>
      <c r="O84" s="97">
        <f t="shared" ref="O84:O85" si="57">N84/G84</f>
        <v>0</v>
      </c>
      <c r="P84" s="98"/>
      <c r="Q84" s="99"/>
      <c r="R84" s="97">
        <f t="shared" ref="R84:R85" si="58">Q84/G84</f>
        <v>0</v>
      </c>
      <c r="S84" s="98">
        <f t="shared" ref="S84" si="59">J84-M84-P84</f>
        <v>4</v>
      </c>
      <c r="T84" s="99"/>
      <c r="U84" s="100">
        <f t="shared" ref="U84:U85" si="60">IF(K84=0,"",T84/K84)</f>
        <v>0</v>
      </c>
    </row>
    <row r="85" spans="1:21" s="3" customFormat="1" ht="26.4" x14ac:dyDescent="0.3">
      <c r="A85" s="89">
        <v>82</v>
      </c>
      <c r="B85" s="90" t="s">
        <v>124</v>
      </c>
      <c r="C85" s="89" t="s">
        <v>116</v>
      </c>
      <c r="D85" s="91" t="s">
        <v>91</v>
      </c>
      <c r="E85" s="89" t="s">
        <v>5</v>
      </c>
      <c r="F85" s="89" t="s">
        <v>103</v>
      </c>
      <c r="G85" s="92">
        <v>350000000</v>
      </c>
      <c r="H85" s="93">
        <v>43279</v>
      </c>
      <c r="I85" s="93">
        <v>43433</v>
      </c>
      <c r="J85" s="94">
        <v>19</v>
      </c>
      <c r="K85" s="95">
        <v>494433932.76000011</v>
      </c>
      <c r="L85" s="96">
        <f t="shared" si="56"/>
        <v>1.412668379314286</v>
      </c>
      <c r="M85" s="94"/>
      <c r="N85" s="95"/>
      <c r="O85" s="97">
        <f t="shared" si="57"/>
        <v>0</v>
      </c>
      <c r="P85" s="98"/>
      <c r="Q85" s="99"/>
      <c r="R85" s="97">
        <f t="shared" si="58"/>
        <v>0</v>
      </c>
      <c r="S85" s="98">
        <v>0</v>
      </c>
      <c r="T85" s="99"/>
      <c r="U85" s="100">
        <f t="shared" si="60"/>
        <v>0</v>
      </c>
    </row>
    <row r="86" spans="1:21" x14ac:dyDescent="0.3">
      <c r="B86"/>
      <c r="C86" s="102"/>
    </row>
    <row r="87" spans="1:21" x14ac:dyDescent="0.3">
      <c r="B87"/>
      <c r="C87" s="102"/>
    </row>
    <row r="88" spans="1:21" x14ac:dyDescent="0.3">
      <c r="B88"/>
      <c r="C88" s="102"/>
    </row>
    <row r="89" spans="1:21" x14ac:dyDescent="0.3">
      <c r="B89"/>
      <c r="C89" s="102"/>
    </row>
    <row r="91" spans="1:21" x14ac:dyDescent="0.3">
      <c r="B91" s="107"/>
      <c r="C91" s="107"/>
      <c r="D91" s="107"/>
      <c r="E91" s="107"/>
      <c r="F91" s="107"/>
    </row>
  </sheetData>
  <autoFilter ref="A2:I85" xr:uid="{00000000-0009-0000-0000-000000000000}"/>
  <sortState ref="A4:N68">
    <sortCondition ref="A4:A68" customList="1,2,3,4,5,6,7,8,9,10,11,12"/>
  </sortState>
  <mergeCells count="15">
    <mergeCell ref="P2:R2"/>
    <mergeCell ref="S2:U2"/>
    <mergeCell ref="B91:F91"/>
    <mergeCell ref="A1:U1"/>
    <mergeCell ref="A2:A3"/>
    <mergeCell ref="B2:B3"/>
    <mergeCell ref="D2:D3"/>
    <mergeCell ref="E2:E3"/>
    <mergeCell ref="F2:F3"/>
    <mergeCell ref="G2:G3"/>
    <mergeCell ref="H2:H3"/>
    <mergeCell ref="I2:I3"/>
    <mergeCell ref="J2:L2"/>
    <mergeCell ref="M2:O2"/>
    <mergeCell ref="C2:C3"/>
  </mergeCells>
  <pageMargins left="0.23622047244094491" right="0.23622047244094491" top="0.74803149606299213" bottom="0.74803149606299213" header="0.31496062992125984" footer="0.31496062992125984"/>
  <pageSetup paperSize="8" scale="5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List1!$A$1:$A$4</xm:f>
          </x14:formula1>
          <xm:sqref>F4:F85</xm:sqref>
        </x14:dataValidation>
        <x14:dataValidation type="list" allowBlank="1" showInputMessage="1" showErrorMessage="1" xr:uid="{00000000-0002-0000-0000-000001000000}">
          <x14:formula1>
            <xm:f>List1!$B$1:$B$4</xm:f>
          </x14:formula1>
          <xm:sqref>C4:C85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"/>
  <sheetViews>
    <sheetView workbookViewId="0">
      <selection activeCell="B4" sqref="B4"/>
    </sheetView>
  </sheetViews>
  <sheetFormatPr defaultRowHeight="14.4" x14ac:dyDescent="0.3"/>
  <cols>
    <col min="1" max="1" width="29.88671875" customWidth="1"/>
  </cols>
  <sheetData>
    <row r="1" spans="1:2" x14ac:dyDescent="0.3">
      <c r="A1" t="s">
        <v>101</v>
      </c>
      <c r="B1" t="s">
        <v>116</v>
      </c>
    </row>
    <row r="2" spans="1:2" x14ac:dyDescent="0.3">
      <c r="A2" t="s">
        <v>102</v>
      </c>
      <c r="B2" t="s">
        <v>117</v>
      </c>
    </row>
    <row r="3" spans="1:2" x14ac:dyDescent="0.3">
      <c r="A3" t="s">
        <v>103</v>
      </c>
      <c r="B3" t="s">
        <v>118</v>
      </c>
    </row>
    <row r="4" spans="1:2" x14ac:dyDescent="0.3">
      <c r="A4" t="s">
        <v>104</v>
      </c>
      <c r="B4" t="s">
        <v>119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 alokace výzev IROP</vt:lpstr>
      <vt:lpstr>List1</vt:lpstr>
      <vt:lpstr>'Stav alokace výzev IROP'!Názvy_tisku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2016-11-09T14:34:33Z</dcterms:created>
  <dcterms:modified xsi:type="dcterms:W3CDTF">2018-07-13T05:45:00Z</dcterms:modified>
</cp:coreProperties>
</file>