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"/>
    </mc:Choice>
  </mc:AlternateContent>
  <xr:revisionPtr revIDLastSave="0" documentId="13_ncr:1_{FB23B5A5-4919-432E-AFDB-63284A06F953}" xr6:coauthVersionLast="47" xr6:coauthVersionMax="47" xr10:uidLastSave="{00000000-0000-0000-0000-000000000000}"/>
  <bookViews>
    <workbookView xWindow="2868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List1!$A$5:$R$185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7" i="14" l="1"/>
  <c r="P187" i="14"/>
  <c r="O187" i="14"/>
  <c r="N187" i="14"/>
  <c r="M187" i="14"/>
  <c r="L187" i="14"/>
  <c r="K187" i="14"/>
  <c r="J187" i="14"/>
  <c r="I187" i="14"/>
  <c r="H187" i="14"/>
  <c r="G187" i="14"/>
  <c r="F187" i="14"/>
  <c r="Q23" i="14" l="1"/>
  <c r="Q22" i="14"/>
  <c r="R10" i="14"/>
  <c r="R11" i="14"/>
  <c r="R12" i="14"/>
  <c r="R13" i="14"/>
  <c r="R14" i="14"/>
  <c r="R15" i="14"/>
  <c r="R16" i="14"/>
  <c r="R17" i="14"/>
  <c r="R18" i="14"/>
  <c r="R19" i="14"/>
  <c r="R20" i="14"/>
  <c r="R21" i="14"/>
  <c r="R22" i="14"/>
  <c r="R23" i="14"/>
  <c r="R24" i="14"/>
  <c r="R25" i="14"/>
  <c r="R26" i="14"/>
  <c r="R27" i="14"/>
  <c r="R28" i="14"/>
  <c r="R29" i="14"/>
  <c r="R30" i="14"/>
  <c r="R31" i="14"/>
  <c r="R32" i="14"/>
  <c r="R33" i="14"/>
  <c r="R34" i="14"/>
  <c r="R35" i="14"/>
  <c r="R36" i="14"/>
  <c r="R37" i="14"/>
  <c r="R38" i="14"/>
  <c r="R39" i="14"/>
  <c r="R40" i="14"/>
  <c r="R41" i="14"/>
  <c r="R42" i="14"/>
  <c r="R43" i="14"/>
  <c r="R44" i="14"/>
  <c r="R45" i="14"/>
  <c r="R46" i="14"/>
  <c r="R47" i="14"/>
  <c r="R48" i="14"/>
  <c r="R49" i="14"/>
  <c r="R50" i="14"/>
  <c r="R51" i="14"/>
  <c r="R52" i="14"/>
  <c r="R53" i="14"/>
  <c r="R54" i="14"/>
  <c r="R55" i="14"/>
  <c r="R56" i="14"/>
  <c r="R57" i="14"/>
  <c r="R58" i="14"/>
  <c r="R59" i="14"/>
  <c r="R60" i="14"/>
  <c r="R61" i="14"/>
  <c r="R62" i="14"/>
  <c r="R63" i="14"/>
  <c r="R64" i="14"/>
  <c r="R65" i="14"/>
  <c r="R66" i="14"/>
  <c r="R67" i="14"/>
  <c r="R68" i="14"/>
  <c r="R69" i="14"/>
  <c r="R70" i="14"/>
  <c r="R71" i="14"/>
  <c r="R72" i="14"/>
  <c r="R73" i="14"/>
  <c r="R74" i="14"/>
  <c r="R75" i="14"/>
  <c r="R76" i="14"/>
  <c r="R77" i="14"/>
  <c r="R78" i="14"/>
  <c r="R79" i="14"/>
  <c r="R80" i="14"/>
  <c r="R81" i="14"/>
  <c r="R82" i="14"/>
  <c r="R83" i="14"/>
  <c r="R84" i="14"/>
  <c r="R85" i="14"/>
  <c r="R86" i="14"/>
  <c r="R87" i="14"/>
  <c r="R88" i="14"/>
  <c r="R89" i="14"/>
  <c r="R90" i="14"/>
  <c r="R91" i="14"/>
  <c r="R92" i="14"/>
  <c r="R93" i="14"/>
  <c r="R94" i="14"/>
  <c r="R95" i="14"/>
  <c r="R96" i="14"/>
  <c r="R97" i="14"/>
  <c r="R98" i="14"/>
  <c r="R99" i="14"/>
  <c r="R100" i="14"/>
  <c r="R101" i="14"/>
  <c r="R102" i="14"/>
  <c r="R103" i="14"/>
  <c r="R104" i="14"/>
  <c r="R105" i="14"/>
  <c r="R106" i="14"/>
  <c r="R107" i="14"/>
  <c r="R108" i="14"/>
  <c r="R109" i="14"/>
  <c r="R110" i="14"/>
  <c r="R111" i="14"/>
  <c r="R112" i="14"/>
  <c r="R113" i="14"/>
  <c r="R114" i="14"/>
  <c r="R115" i="14"/>
  <c r="R116" i="14"/>
  <c r="R117" i="14"/>
  <c r="R118" i="14"/>
  <c r="R119" i="14"/>
  <c r="R120" i="14"/>
  <c r="R121" i="14"/>
  <c r="R122" i="14"/>
  <c r="R123" i="14"/>
  <c r="R124" i="14"/>
  <c r="R125" i="14"/>
  <c r="R126" i="14"/>
  <c r="R127" i="14"/>
  <c r="R128" i="14"/>
  <c r="R129" i="14"/>
  <c r="R130" i="14"/>
  <c r="R131" i="14"/>
  <c r="R132" i="14"/>
  <c r="R133" i="14"/>
  <c r="R134" i="14"/>
  <c r="R135" i="14"/>
  <c r="R136" i="14"/>
  <c r="R137" i="14"/>
  <c r="R138" i="14"/>
  <c r="R139" i="14"/>
  <c r="R140" i="14"/>
  <c r="R141" i="14"/>
  <c r="R142" i="14"/>
  <c r="R143" i="14"/>
  <c r="R144" i="14"/>
  <c r="R145" i="14"/>
  <c r="R146" i="14"/>
  <c r="R147" i="14"/>
  <c r="R148" i="14"/>
  <c r="R149" i="14"/>
  <c r="R150" i="14"/>
  <c r="R151" i="14"/>
  <c r="R152" i="14"/>
  <c r="R153" i="14"/>
  <c r="R154" i="14"/>
  <c r="R155" i="14"/>
  <c r="R156" i="14"/>
  <c r="R157" i="14"/>
  <c r="R158" i="14"/>
  <c r="R159" i="14"/>
  <c r="R160" i="14"/>
  <c r="R161" i="14"/>
  <c r="R162" i="14"/>
  <c r="R163" i="14"/>
  <c r="R164" i="14"/>
  <c r="R165" i="14"/>
  <c r="R166" i="14"/>
  <c r="R167" i="14"/>
  <c r="R168" i="14"/>
  <c r="R169" i="14"/>
  <c r="R170" i="14"/>
  <c r="R171" i="14"/>
  <c r="R172" i="14"/>
  <c r="R173" i="14"/>
  <c r="R174" i="14"/>
  <c r="R175" i="14"/>
  <c r="R176" i="14"/>
  <c r="R177" i="14"/>
  <c r="R178" i="14"/>
  <c r="R179" i="14"/>
  <c r="R180" i="14"/>
  <c r="R181" i="14"/>
  <c r="R182" i="14"/>
  <c r="R183" i="14"/>
  <c r="R184" i="14"/>
  <c r="R185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4" i="14"/>
  <c r="Q25" i="14"/>
  <c r="Q26" i="14"/>
  <c r="Q27" i="14"/>
  <c r="Q28" i="14"/>
  <c r="Q29" i="14"/>
  <c r="Q30" i="14"/>
  <c r="Q31" i="14"/>
  <c r="Q32" i="14"/>
  <c r="Q33" i="14"/>
  <c r="Q34" i="14"/>
  <c r="Q35" i="14"/>
  <c r="Q36" i="14"/>
  <c r="Q37" i="14"/>
  <c r="Q38" i="14"/>
  <c r="Q39" i="14"/>
  <c r="Q40" i="14"/>
  <c r="Q41" i="14"/>
  <c r="Q42" i="14"/>
  <c r="Q43" i="14"/>
  <c r="Q44" i="14"/>
  <c r="Q45" i="14"/>
  <c r="Q46" i="14"/>
  <c r="Q47" i="14"/>
  <c r="Q48" i="14"/>
  <c r="Q49" i="14"/>
  <c r="Q50" i="14"/>
  <c r="Q51" i="14"/>
  <c r="Q52" i="14"/>
  <c r="Q53" i="14"/>
  <c r="Q54" i="14"/>
  <c r="Q55" i="14"/>
  <c r="Q56" i="14"/>
  <c r="Q57" i="14"/>
  <c r="Q58" i="14"/>
  <c r="Q59" i="14"/>
  <c r="Q60" i="14"/>
  <c r="Q61" i="14"/>
  <c r="Q62" i="14"/>
  <c r="Q63" i="14"/>
  <c r="Q64" i="14"/>
  <c r="Q65" i="14"/>
  <c r="Q66" i="14"/>
  <c r="Q67" i="14"/>
  <c r="Q68" i="14"/>
  <c r="Q69" i="14"/>
  <c r="Q70" i="14"/>
  <c r="Q71" i="14"/>
  <c r="Q72" i="14"/>
  <c r="Q73" i="14"/>
  <c r="Q74" i="14"/>
  <c r="Q75" i="14"/>
  <c r="Q76" i="14"/>
  <c r="Q77" i="14"/>
  <c r="Q78" i="14"/>
  <c r="Q79" i="14"/>
  <c r="Q80" i="14"/>
  <c r="Q81" i="14"/>
  <c r="Q82" i="14"/>
  <c r="Q83" i="14"/>
  <c r="Q84" i="14"/>
  <c r="Q85" i="14"/>
  <c r="Q86" i="14"/>
  <c r="Q87" i="14"/>
  <c r="Q88" i="14"/>
  <c r="Q89" i="14"/>
  <c r="Q90" i="14"/>
  <c r="Q91" i="14"/>
  <c r="Q92" i="14"/>
  <c r="Q93" i="14"/>
  <c r="Q94" i="14"/>
  <c r="Q95" i="14"/>
  <c r="Q96" i="14"/>
  <c r="Q97" i="14"/>
  <c r="Q98" i="14"/>
  <c r="Q99" i="14"/>
  <c r="Q100" i="14"/>
  <c r="Q101" i="14"/>
  <c r="Q102" i="14"/>
  <c r="Q103" i="14"/>
  <c r="Q104" i="14"/>
  <c r="Q105" i="14"/>
  <c r="Q106" i="14"/>
  <c r="Q107" i="14"/>
  <c r="Q108" i="14"/>
  <c r="Q109" i="14"/>
  <c r="Q110" i="14"/>
  <c r="Q111" i="14"/>
  <c r="Q112" i="14"/>
  <c r="Q113" i="14"/>
  <c r="Q114" i="14"/>
  <c r="Q115" i="14"/>
  <c r="Q116" i="14"/>
  <c r="Q117" i="14"/>
  <c r="Q118" i="14"/>
  <c r="Q119" i="14"/>
  <c r="Q120" i="14"/>
  <c r="Q121" i="14"/>
  <c r="Q122" i="14"/>
  <c r="Q123" i="14"/>
  <c r="Q124" i="14"/>
  <c r="Q125" i="14"/>
  <c r="Q126" i="14"/>
  <c r="Q127" i="14"/>
  <c r="Q128" i="14"/>
  <c r="Q129" i="14"/>
  <c r="Q130" i="14"/>
  <c r="Q131" i="14"/>
  <c r="Q132" i="14"/>
  <c r="Q133" i="14"/>
  <c r="Q134" i="14"/>
  <c r="Q135" i="14"/>
  <c r="Q136" i="14"/>
  <c r="Q137" i="14"/>
  <c r="Q138" i="14"/>
  <c r="Q139" i="14"/>
  <c r="Q140" i="14"/>
  <c r="Q141" i="14"/>
  <c r="Q142" i="14"/>
  <c r="Q143" i="14"/>
  <c r="Q144" i="14"/>
  <c r="Q145" i="14"/>
  <c r="Q146" i="14"/>
  <c r="Q147" i="14"/>
  <c r="Q148" i="14"/>
  <c r="Q149" i="14"/>
  <c r="Q150" i="14"/>
  <c r="Q151" i="14"/>
  <c r="Q152" i="14"/>
  <c r="Q153" i="14"/>
  <c r="Q154" i="14"/>
  <c r="Q155" i="14"/>
  <c r="Q156" i="14"/>
  <c r="Q157" i="14"/>
  <c r="Q158" i="14"/>
  <c r="Q159" i="14"/>
  <c r="Q160" i="14"/>
  <c r="Q161" i="14"/>
  <c r="Q162" i="14"/>
  <c r="Q163" i="14"/>
  <c r="Q164" i="14"/>
  <c r="Q165" i="14"/>
  <c r="Q166" i="14"/>
  <c r="Q167" i="14"/>
  <c r="Q168" i="14"/>
  <c r="Q169" i="14"/>
  <c r="Q170" i="14"/>
  <c r="Q171" i="14"/>
  <c r="Q172" i="14"/>
  <c r="Q173" i="14"/>
  <c r="Q174" i="14"/>
  <c r="Q175" i="14"/>
  <c r="Q176" i="14"/>
  <c r="Q177" i="14"/>
  <c r="Q178" i="14"/>
  <c r="Q179" i="14"/>
  <c r="Q180" i="14"/>
  <c r="Q181" i="14"/>
  <c r="Q182" i="14"/>
  <c r="Q183" i="14"/>
  <c r="Q184" i="14"/>
  <c r="Q185" i="14"/>
  <c r="R9" i="14"/>
  <c r="R8" i="14"/>
  <c r="R7" i="14"/>
  <c r="R6" i="14"/>
  <c r="Q9" i="14"/>
  <c r="Q8" i="14"/>
  <c r="Q6" i="14"/>
  <c r="Q7" i="14"/>
  <c r="R187" i="14" l="1"/>
  <c r="Q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<sst xmlns="http://schemas.openxmlformats.org/spreadsheetml/2006/main" count="586" uniqueCount="411">
  <si>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</si>
  <si>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</si>
  <si>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</si>
  <si>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</si>
  <si>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</si>
  <si>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</si>
  <si>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</si>
  <si>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</si>
  <si>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</si>
  <si>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</si>
  <si>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</si>
  <si>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</si>
  <si>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</si>
  <si>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</si>
  <si>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</si>
  <si>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</si>
  <si>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</si>
  <si>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</si>
  <si>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</si>
  <si>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</si>
  <si>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</si>
  <si>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</si>
  <si>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</si>
  <si>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</si>
  <si>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</si>
  <si>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</si>
  <si>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</si>
  <si>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</si>
  <si>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</si>
  <si>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</si>
  <si>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</si>
  <si>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</si>
  <si>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CLLD_094_K_06_01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</si>
  <si>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</si>
  <si>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</si>
  <si>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</si>
  <si>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</si>
  <si>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</si>
  <si>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</si>
  <si>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</si>
  <si>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</si>
  <si>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</si>
  <si>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</si>
  <si>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</si>
  <si>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</si>
  <si>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</si>
  <si>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</si>
  <si>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Severní Chřiby a Pomoraví, z.s.</t>
  </si>
  <si>
    <t>CLLD_146_Z_06_01</t>
  </si>
  <si>
    <t>Místní akční skupina Rožnovsko, z.s.</t>
  </si>
  <si>
    <t xml:space="preserve">CLLD_079_E_06_01 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</si>
  <si>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</si>
  <si>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</si>
  <si>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</si>
  <si>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</si>
  <si>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</si>
  <si>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</si>
  <si>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</si>
  <si>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</si>
  <si>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</si>
  <si>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</si>
  <si>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</si>
  <si>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SVATOJIŘSKÝ LES, z.s.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</si>
  <si>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</si>
  <si>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</si>
  <si>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</si>
  <si>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</si>
  <si>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</si>
  <si>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</si>
  <si>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</si>
  <si>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</si>
  <si>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</si>
  <si>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 xml:space="preserve">CLLD_091_E_06_01 </t>
  </si>
  <si>
    <t>MAS Skutečsko, Košumbersko a Chrastecko, z.s.</t>
  </si>
  <si>
    <t xml:space="preserve">CLLD_029_C_06_01 </t>
  </si>
  <si>
    <t>MAS Česká Kanada o.p.s.</t>
  </si>
  <si>
    <t xml:space="preserve">CLLD_027_E_06_01 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</si>
  <si>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</si>
  <si>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</si>
  <si>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</si>
  <si>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</si>
  <si>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</si>
  <si>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</si>
  <si>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</si>
  <si>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</si>
  <si>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</si>
  <si>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</si>
  <si>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</si>
  <si>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</si>
  <si>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</si>
  <si>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</si>
  <si>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</si>
  <si>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</si>
  <si>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</si>
  <si>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</si>
  <si>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</si>
  <si>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</si>
  <si>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</si>
  <si>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</si>
  <si>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</si>
  <si>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</si>
  <si>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</si>
  <si>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</si>
  <si>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</si>
  <si>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</si>
  <si>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</si>
  <si>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</si>
  <si>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</si>
  <si>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 xml:space="preserve">CLLD_134_E_06_01 </t>
  </si>
  <si>
    <t>Místní akční skupina Lanškrounsko, z.s.</t>
  </si>
  <si>
    <t xml:space="preserve">CLLD_168_S_06_01 </t>
  </si>
  <si>
    <t>Rakovnicko o.p.s.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</si>
  <si>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</si>
  <si>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</si>
  <si>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</si>
  <si>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</si>
  <si>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</si>
  <si>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</si>
  <si>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</si>
  <si>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</si>
  <si>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</si>
  <si>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</si>
  <si>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 xml:space="preserve">CLLD_019_E_06_01 </t>
  </si>
  <si>
    <t>MAS Bohdanečsko, z.s.</t>
  </si>
  <si>
    <t>CLLD_126_E_06_01</t>
  </si>
  <si>
    <t>Místní akční skupina Hlinecko, z.s.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</si>
  <si>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</si>
  <si>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</si>
  <si>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</si>
  <si>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</si>
  <si>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</si>
  <si>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</si>
  <si>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</si>
  <si>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</si>
  <si>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</si>
  <si>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</si>
  <si>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</si>
  <si>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</si>
  <si>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</si>
  <si>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</si>
  <si>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</si>
  <si>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</si>
  <si>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</si>
  <si>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</si>
  <si>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</si>
  <si>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</si>
  <si>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</si>
  <si>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</si>
  <si>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</si>
  <si>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</si>
  <si>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</si>
  <si>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</si>
  <si>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</si>
  <si>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</si>
  <si>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</si>
  <si>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</si>
  <si>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</si>
  <si>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</si>
  <si>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</si>
  <si>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</si>
  <si>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</si>
  <si>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</si>
  <si>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</si>
  <si>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</si>
  <si>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</si>
  <si>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</si>
  <si>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</si>
  <si>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</si>
  <si>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</si>
  <si>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</si>
  <si>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</si>
  <si>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>MAS Hřebeny, z.s.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</si>
  <si>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</si>
  <si>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</si>
  <si>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</si>
  <si>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</si>
  <si>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</si>
  <si>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</si>
  <si>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</si>
  <si>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</si>
  <si>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</si>
  <si>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</si>
  <si>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</si>
  <si>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</si>
  <si>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</si>
  <si>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</si>
  <si>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</si>
  <si>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</si>
  <si>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</si>
  <si>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</si>
  <si>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</si>
  <si>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</si>
  <si>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</si>
  <si>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</si>
  <si>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</si>
  <si>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</si>
  <si>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</si>
  <si>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</si>
  <si>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 xml:space="preserve">CLLD_061_E_06_01 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</si>
  <si>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</si>
  <si>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</si>
  <si>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</si>
  <si>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</si>
  <si>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</si>
  <si>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</si>
  <si>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</si>
  <si>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</si>
  <si>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</si>
  <si>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</si>
  <si>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</si>
  <si>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</si>
  <si>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</si>
  <si>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</si>
  <si>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</si>
  <si>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</si>
  <si>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</si>
  <si>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</si>
  <si>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</si>
  <si>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</si>
  <si>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</si>
  <si>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</si>
  <si>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</si>
  <si>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</si>
  <si>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</si>
  <si>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</si>
  <si>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</si>
  <si>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</si>
  <si>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</si>
  <si>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</si>
  <si>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</si>
  <si>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</si>
  <si>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</si>
  <si>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</si>
  <si>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</si>
  <si>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</si>
  <si>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</si>
  <si>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</si>
  <si>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</si>
  <si>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</si>
  <si>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</si>
  <si>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</si>
  <si>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</si>
  <si>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</si>
  <si>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</si>
  <si>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</si>
  <si>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</si>
  <si>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</si>
  <si>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</si>
  <si>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</si>
  <si>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</si>
  <si>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</si>
  <si>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</si>
  <si>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</si>
  <si>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</si>
  <si>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</si>
  <si>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</si>
  <si>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</si>
  <si>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</si>
  <si>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</si>
  <si>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</si>
  <si>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</si>
  <si>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</si>
  <si>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</si>
  <si>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</si>
  <si>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</si>
  <si>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</si>
  <si>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</si>
  <si>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</si>
  <si>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</si>
  <si>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</si>
  <si>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</si>
  <si>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</si>
  <si>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</si>
  <si>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</si>
  <si>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</si>
  <si>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</si>
  <si>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</si>
  <si>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</si>
  <si>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</si>
  <si>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</si>
  <si>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</si>
  <si>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</si>
  <si>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</si>
  <si>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</si>
  <si>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</si>
  <si>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</si>
  <si>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</si>
  <si>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</si>
  <si>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</si>
  <si>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</si>
  <si>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</si>
  <si>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</si>
  <si>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</si>
  <si>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</si>
  <si>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</si>
  <si>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</si>
  <si>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</si>
  <si>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</si>
  <si>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</si>
  <si>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</si>
  <si>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</si>
  <si>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</si>
  <si>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</si>
  <si>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</si>
  <si>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</si>
  <si>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</si>
  <si>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</si>
  <si>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</si>
  <si>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</si>
  <si>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</si>
  <si>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</si>
  <si>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</si>
  <si>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</si>
  <si>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</si>
  <si>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</si>
  <si>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</si>
  <si>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</si>
  <si>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</si>
  <si>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</si>
  <si>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</si>
  <si>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</si>
  <si>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</si>
  <si>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</si>
  <si>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</si>
  <si>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</si>
  <si>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</si>
  <si>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</si>
  <si>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</si>
  <si>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</si>
  <si>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</si>
  <si>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</si>
  <si>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</si>
  <si>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</si>
  <si>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</si>
  <si>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</si>
  <si>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</si>
  <si>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 xml:space="preserve">CLLD_056_K_06_01 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</si>
  <si>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</si>
  <si>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</si>
  <si>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</si>
  <si>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</si>
  <si>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</si>
  <si>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</si>
  <si>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</si>
  <si>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</si>
  <si>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</si>
  <si>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</si>
  <si>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</si>
  <si>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</si>
  <si>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</si>
  <si>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</si>
  <si>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</si>
  <si>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</si>
  <si>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</si>
  <si>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</si>
  <si>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</si>
  <si>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</si>
  <si>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</si>
  <si>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</si>
  <si>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</si>
  <si>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</si>
  <si>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</si>
  <si>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</si>
  <si>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</si>
  <si>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</si>
  <si>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</si>
  <si>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</si>
  <si>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</si>
  <si>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</si>
  <si>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</si>
  <si>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</si>
  <si>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</si>
  <si>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</si>
  <si>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</si>
  <si>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</si>
  <si>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</si>
  <si>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</si>
  <si>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</si>
  <si>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</si>
  <si>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</si>
  <si>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</si>
  <si>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</si>
  <si>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</si>
  <si>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</si>
  <si>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</si>
  <si>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</si>
  <si>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</si>
  <si>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</si>
  <si>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</si>
  <si>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</si>
  <si>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</si>
  <si>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</si>
  <si>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/>
  </si>
  <si>
    <t xml:space="preserve">Počet zareg. žádostí </t>
  </si>
  <si>
    <t>Příspěvek unie zaregistrovaných žádostí (všechny stavy)</t>
  </si>
  <si>
    <t>Počet žádostí v procesu hodnocení</t>
  </si>
  <si>
    <t xml:space="preserve">Příspěvek unie hodnocených žádostí </t>
  </si>
  <si>
    <t>Počet projektů v realizaci</t>
  </si>
  <si>
    <t xml:space="preserve">Příspěvek unie projektů v realizaci </t>
  </si>
  <si>
    <t>Příspěvek unie projektů v zásobníku</t>
  </si>
  <si>
    <t>Celková alokace PR IROP</t>
  </si>
  <si>
    <t>Objem prostředků v předložených projektech (v %)</t>
  </si>
  <si>
    <t>Objem prostředků v právních aktech (v realizaci) (v %)</t>
  </si>
  <si>
    <t>CELKEM</t>
  </si>
  <si>
    <t>Data k 29. 2. 2024</t>
  </si>
  <si>
    <t>Počet MAS bez předloženého projektu do výzvy ŘO (celkem)</t>
  </si>
  <si>
    <t>Přehled čerpání MAS v programovém období 2021 - 2027</t>
  </si>
  <si>
    <t>Datum schválení PR IROP</t>
  </si>
  <si>
    <t>Příspěvek unie projektů v negativních stavech</t>
  </si>
  <si>
    <t>Počet projektů v negat. stavech</t>
  </si>
  <si>
    <t>Počet projektů v zásobníku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</si>
</sst>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9"/>
      <color indexed="8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1" fillId="0" borderId="5" xfId="0" applyFont="1" applyBorder="1"/>
    <xf numFmtId="0" fontId="0" fillId="0" borderId="0" xfId="0" applyFill="1" applyBorder="1"/>
    <xf numFmtId="14" fontId="0" fillId="0" borderId="0" xfId="0" applyNumberFormat="1" applyFill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/>
    <xf numFmtId="1" fontId="3" fillId="7" borderId="7" xfId="0" applyNumberFormat="1" applyFont="1" applyFill="1" applyBorder="1" applyAlignment="1">
      <alignment horizontal="center" vertical="center" wrapText="1"/>
    </xf>
    <xf numFmtId="4" fontId="3" fillId="7" borderId="7" xfId="0" applyNumberFormat="1" applyFont="1" applyFill="1" applyBorder="1" applyAlignment="1">
      <alignment horizontal="center" vertical="center" wrapText="1"/>
    </xf>
    <xf numFmtId="4" fontId="3" fillId="8" borderId="7" xfId="0" applyNumberFormat="1" applyFont="1" applyFill="1" applyBorder="1" applyAlignment="1">
      <alignment horizontal="center" vertical="center" wrapText="1"/>
    </xf>
    <xf numFmtId="4" fontId="3" fillId="9" borderId="7" xfId="0" applyNumberFormat="1" applyFont="1" applyFill="1" applyBorder="1" applyAlignment="1">
      <alignment horizontal="center" vertical="center" wrapText="1"/>
    </xf>
    <xf numFmtId="4" fontId="3" fillId="10" borderId="7" xfId="0" applyNumberFormat="1" applyFont="1" applyFill="1" applyBorder="1" applyAlignment="1">
      <alignment horizontal="center" vertical="center" wrapText="1"/>
    </xf>
    <xf numFmtId="4" fontId="5" fillId="10" borderId="7" xfId="0" applyNumberFormat="1" applyFont="1" applyFill="1" applyBorder="1" applyAlignment="1">
      <alignment horizontal="center" vertical="center" wrapText="1"/>
    </xf>
    <xf numFmtId="4" fontId="5" fillId="11" borderId="7" xfId="0" applyNumberFormat="1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1" fontId="3" fillId="14" borderId="7" xfId="0" applyNumberFormat="1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/>
    </xf>
    <xf numFmtId="0" fontId="7" fillId="15" borderId="7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9" xfId="0" applyFont="1" applyFill="1" applyBorder="1"/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vertical="center"/>
    </xf>
    <xf numFmtId="14" fontId="6" fillId="0" borderId="9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10" fontId="6" fillId="0" borderId="9" xfId="0" applyNumberFormat="1" applyFont="1" applyBorder="1" applyAlignment="1">
      <alignment vertical="center"/>
    </xf>
    <xf numFmtId="10" fontId="6" fillId="0" borderId="10" xfId="0" applyNumberFormat="1" applyFont="1" applyBorder="1" applyAlignment="1">
      <alignment vertical="center"/>
    </xf>
    <xf numFmtId="0" fontId="6" fillId="6" borderId="11" xfId="0" applyFont="1" applyFill="1" applyBorder="1"/>
    <xf numFmtId="0" fontId="6" fillId="6" borderId="1" xfId="0" applyFont="1" applyFill="1" applyBorder="1"/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vertical="center"/>
    </xf>
    <xf numFmtId="14" fontId="6" fillId="6" borderId="1" xfId="0" applyNumberFormat="1" applyFont="1" applyFill="1" applyBorder="1" applyAlignment="1">
      <alignment vertical="center"/>
    </xf>
    <xf numFmtId="164" fontId="6" fillId="6" borderId="1" xfId="0" applyNumberFormat="1" applyFont="1" applyFill="1" applyBorder="1" applyAlignment="1">
      <alignment vertical="center"/>
    </xf>
    <xf numFmtId="10" fontId="6" fillId="6" borderId="1" xfId="0" applyNumberFormat="1" applyFont="1" applyFill="1" applyBorder="1" applyAlignment="1">
      <alignment vertical="center"/>
    </xf>
    <xf numFmtId="10" fontId="6" fillId="6" borderId="12" xfId="0" applyNumberFormat="1" applyFont="1" applyFill="1" applyBorder="1" applyAlignment="1">
      <alignment vertical="center"/>
    </xf>
    <xf numFmtId="0" fontId="6" fillId="0" borderId="11" xfId="0" applyFont="1" applyBorder="1"/>
    <xf numFmtId="0" fontId="6" fillId="0" borderId="1" xfId="0" applyFont="1" applyFill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/>
    </xf>
    <xf numFmtId="10" fontId="6" fillId="0" borderId="12" xfId="0" applyNumberFormat="1" applyFont="1" applyBorder="1" applyAlignment="1">
      <alignment vertical="center"/>
    </xf>
    <xf numFmtId="0" fontId="6" fillId="6" borderId="13" xfId="0" applyFont="1" applyFill="1" applyBorder="1"/>
    <xf numFmtId="0" fontId="6" fillId="6" borderId="14" xfId="0" applyFont="1" applyFill="1" applyBorder="1"/>
    <xf numFmtId="0" fontId="6" fillId="6" borderId="14" xfId="0" applyFont="1" applyFill="1" applyBorder="1" applyAlignment="1">
      <alignment wrapText="1"/>
    </xf>
    <xf numFmtId="0" fontId="6" fillId="6" borderId="14" xfId="0" applyFont="1" applyFill="1" applyBorder="1" applyAlignment="1">
      <alignment vertical="center"/>
    </xf>
    <xf numFmtId="14" fontId="6" fillId="6" borderId="14" xfId="0" applyNumberFormat="1" applyFont="1" applyFill="1" applyBorder="1" applyAlignment="1">
      <alignment vertical="center"/>
    </xf>
    <xf numFmtId="164" fontId="6" fillId="6" borderId="14" xfId="0" applyNumberFormat="1" applyFont="1" applyFill="1" applyBorder="1" applyAlignment="1">
      <alignment vertical="center"/>
    </xf>
    <xf numFmtId="10" fontId="6" fillId="6" borderId="14" xfId="0" applyNumberFormat="1" applyFont="1" applyFill="1" applyBorder="1" applyAlignment="1">
      <alignment vertical="center"/>
    </xf>
    <xf numFmtId="10" fontId="6" fillId="6" borderId="15" xfId="0" applyNumberFormat="1" applyFont="1" applyFill="1" applyBorder="1" applyAlignment="1">
      <alignment vertical="center"/>
    </xf>
    <xf numFmtId="0" fontId="6" fillId="0" borderId="13" xfId="0" applyFont="1" applyBorder="1"/>
    <xf numFmtId="0" fontId="6" fillId="0" borderId="14" xfId="0" applyFont="1" applyFill="1" applyBorder="1"/>
    <xf numFmtId="0" fontId="6" fillId="0" borderId="14" xfId="0" applyFont="1" applyBorder="1" applyAlignment="1">
      <alignment wrapText="1"/>
    </xf>
    <xf numFmtId="0" fontId="6" fillId="0" borderId="14" xfId="0" applyFont="1" applyBorder="1" applyAlignment="1">
      <alignment vertical="center"/>
    </xf>
    <xf numFmtId="14" fontId="6" fillId="0" borderId="14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vertical="center"/>
    </xf>
    <xf numFmtId="10" fontId="6" fillId="0" borderId="14" xfId="0" applyNumberFormat="1" applyFont="1" applyBorder="1" applyAlignment="1">
      <alignment vertical="center"/>
    </xf>
    <xf numFmtId="10" fontId="6" fillId="0" borderId="15" xfId="0" applyNumberFormat="1" applyFont="1" applyBorder="1" applyAlignment="1">
      <alignment vertical="center"/>
    </xf>
    <xf numFmtId="0" fontId="6" fillId="6" borderId="8" xfId="0" applyFont="1" applyFill="1" applyBorder="1"/>
    <xf numFmtId="0" fontId="6" fillId="6" borderId="9" xfId="0" applyFont="1" applyFill="1" applyBorder="1"/>
    <xf numFmtId="0" fontId="6" fillId="6" borderId="9" xfId="0" applyFont="1" applyFill="1" applyBorder="1" applyAlignment="1">
      <alignment wrapText="1"/>
    </xf>
    <xf numFmtId="0" fontId="6" fillId="6" borderId="9" xfId="0" applyFont="1" applyFill="1" applyBorder="1" applyAlignment="1">
      <alignment vertical="center"/>
    </xf>
    <xf numFmtId="14" fontId="6" fillId="6" borderId="9" xfId="0" applyNumberFormat="1" applyFont="1" applyFill="1" applyBorder="1" applyAlignment="1">
      <alignment vertical="center"/>
    </xf>
    <xf numFmtId="164" fontId="6" fillId="6" borderId="9" xfId="0" applyNumberFormat="1" applyFont="1" applyFill="1" applyBorder="1" applyAlignment="1">
      <alignment vertical="center"/>
    </xf>
    <xf numFmtId="10" fontId="6" fillId="6" borderId="9" xfId="0" applyNumberFormat="1" applyFont="1" applyFill="1" applyBorder="1" applyAlignment="1">
      <alignment vertical="center"/>
    </xf>
    <xf numFmtId="10" fontId="6" fillId="6" borderId="10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10" fontId="4" fillId="12" borderId="4" xfId="0" applyNumberFormat="1" applyFont="1" applyFill="1" applyBorder="1" applyAlignment="1">
      <alignment horizontal="center" vertical="center" wrapText="1"/>
    </xf>
    <xf numFmtId="10" fontId="4" fillId="13" borderId="4" xfId="0" applyNumberFormat="1" applyFont="1" applyFill="1" applyBorder="1" applyAlignment="1">
      <alignment horizontal="center" vertical="center" wrapText="1"/>
    </xf>
    <xf numFmtId="164" fontId="5" fillId="11" borderId="4" xfId="0" applyNumberFormat="1" applyFont="1" applyFill="1" applyBorder="1" applyAlignment="1">
      <alignment horizontal="center" vertical="center" wrapText="1"/>
    </xf>
    <xf numFmtId="164" fontId="5" fillId="10" borderId="4" xfId="0" applyNumberFormat="1" applyFont="1" applyFill="1" applyBorder="1" applyAlignment="1">
      <alignment horizontal="center" vertical="center" wrapText="1"/>
    </xf>
    <xf numFmtId="164" fontId="3" fillId="9" borderId="4" xfId="0" applyNumberFormat="1" applyFont="1" applyFill="1" applyBorder="1" applyAlignment="1">
      <alignment horizontal="center" vertical="center" wrapText="1"/>
    </xf>
    <xf numFmtId="164" fontId="3" fillId="8" borderId="4" xfId="0" applyNumberFormat="1" applyFont="1" applyFill="1" applyBorder="1" applyAlignment="1">
      <alignment horizontal="center" vertical="center" wrapText="1"/>
    </xf>
    <xf numFmtId="164" fontId="3" fillId="7" borderId="4" xfId="0" applyNumberFormat="1" applyFont="1" applyFill="1" applyBorder="1" applyAlignment="1">
      <alignment horizontal="center" vertical="center" wrapText="1"/>
    </xf>
    <xf numFmtId="164" fontId="7" fillId="16" borderId="4" xfId="0" applyNumberFormat="1" applyFont="1" applyFill="1" applyBorder="1" applyAlignment="1">
      <alignment horizontal="center" vertical="center" wrapText="1"/>
    </xf>
    <xf numFmtId="3" fontId="3" fillId="7" borderId="4" xfId="0" applyNumberFormat="1" applyFont="1" applyFill="1" applyBorder="1" applyAlignment="1">
      <alignment horizontal="center" vertical="center" wrapText="1"/>
    </xf>
    <xf numFmtId="3" fontId="3" fillId="8" borderId="4" xfId="0" applyNumberFormat="1" applyFont="1" applyFill="1" applyBorder="1" applyAlignment="1">
      <alignment horizontal="center" vertical="center" wrapText="1"/>
    </xf>
    <xf numFmtId="3" fontId="3" fillId="9" borderId="4" xfId="0" applyNumberFormat="1" applyFont="1" applyFill="1" applyBorder="1" applyAlignment="1">
      <alignment horizontal="center" vertical="center" wrapText="1"/>
    </xf>
    <xf numFmtId="3" fontId="3" fillId="10" borderId="4" xfId="0" applyNumberFormat="1" applyFont="1" applyFill="1" applyBorder="1" applyAlignment="1">
      <alignment horizontal="center" vertical="center" wrapText="1"/>
    </xf>
    <xf numFmtId="3" fontId="5" fillId="11" borderId="4" xfId="0" applyNumberFormat="1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4" xfId="0" applyFont="1" applyFill="1" applyBorder="1" applyAlignment="1">
      <alignment wrapText="1"/>
    </xf>
    <xf numFmtId="0" fontId="6" fillId="0" borderId="14" xfId="0" applyFont="1" applyFill="1" applyBorder="1" applyAlignment="1">
      <alignment vertic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B2C4CC"/>
      <color rgb="FF8490C8"/>
      <color rgb="FF92D3C9"/>
      <color rgb="FFAC8DB7"/>
      <color rgb="FFBB9D92"/>
      <color rgb="FFFFDE91"/>
      <color rgb="FFE9959D"/>
      <color rgb="FF9FC597"/>
      <color rgb="FFFAB383"/>
      <color rgb="FF90CE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306916</xdr:colOff>
      <xdr:row>0</xdr:row>
      <xdr:rowOff>42334</xdr:rowOff>
    </xdr:from>
    <xdr:to>
      <xdr:col>10</xdr:col>
      <xdr:colOff>285750</xdr:colOff>
      <xdr:row>3</xdr:row>
      <xdr:rowOff>137192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189</xdr:row>
      <xdr:rowOff>66676</xdr:rowOff>
    </xdr:from>
    <xdr:to>
      <xdr:col>10</xdr:col>
      <xdr:colOff>257175</xdr:colOff>
      <xdr:row>193</xdr:row>
      <xdr:rowOff>112578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5937826"/>
          <a:ext cx="5781675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R195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3" sqref="A3"/>
      <selection pane="bottomRight" activeCell="I5" sqref="I5"/>
    </sheetView>
  </sheetViews>
  <sheetFormatPr defaultRowHeight="12.75" x14ac:dyDescent="0.2"/>
  <cols>
    <col min="1" max="1" width="4.85546875" customWidth="1"/>
    <col min="2" max="2" width="21.42578125" customWidth="1"/>
    <col min="3" max="3" width="31.140625" customWidth="1"/>
    <col min="4" max="4" width="17.7109375" customWidth="1"/>
    <col min="5" max="5" width="13.42578125" customWidth="1"/>
    <col min="6" max="6" width="20" customWidth="1"/>
    <col min="8" max="8" width="18.42578125" bestFit="1" customWidth="1"/>
    <col min="10" max="10" width="16.28515625" customWidth="1"/>
    <col min="12" max="12" width="19.140625" bestFit="1" customWidth="1"/>
    <col min="14" max="14" width="15.7109375" customWidth="1"/>
    <col min="17" max="17" width="9.7109375" customWidth="1"/>
    <col min="18" max="18" width="10.140625" customWidth="1"/>
  </cols>
  <sheetData>
    <row r="1" spans="1:18" ht="15.75" x14ac:dyDescent="0.25">
      <c r="A1" s="103" t="s">
        <v>406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8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x14ac:dyDescent="0.2">
      <c r="A4" s="104" t="s">
        <v>404</v>
      </c>
      <c r="B4" s="104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</row>
    <row r="5" spans="1:18" ht="57" thickBot="1" x14ac:dyDescent="0.25">
      <c r="A5" s="33"/>
      <c r="B5" s="34" t="s">
        <v>1</v>
      </c>
      <c r="C5" s="34" t="s">
        <v>0</v>
      </c>
      <c r="D5" s="34" t="s">
        <v>2</v>
      </c>
      <c r="E5" s="35" t="s">
        <v>407</v>
      </c>
      <c r="F5" s="36" t="s">
        <v>400</v>
      </c>
      <c r="G5" s="24" t="s">
        <v>393</v>
      </c>
      <c r="H5" s="25" t="s">
        <v>394</v>
      </c>
      <c r="I5" s="26" t="s">
        <v>395</v>
      </c>
      <c r="J5" s="26" t="s">
        <v>396</v>
      </c>
      <c r="K5" s="27" t="s">
        <v>397</v>
      </c>
      <c r="L5" s="27" t="s">
        <v>398</v>
      </c>
      <c r="M5" s="28" t="s">
        <v>409</v>
      </c>
      <c r="N5" s="29" t="s">
        <v>408</v>
      </c>
      <c r="O5" s="30" t="s">
        <v>410</v>
      </c>
      <c r="P5" s="30" t="s">
        <v>399</v>
      </c>
      <c r="Q5" s="31" t="s">
        <v>401</v>
      </c>
      <c r="R5" s="32" t="s">
        <v>402</v>
      </c>
    </row>
    <row r="6" spans="1:18" x14ac:dyDescent="0.2">
      <c r="A6" s="37">
        <v>1</v>
      </c>
      <c r="B6" s="38" t="s">
        <v>212</v>
      </c>
      <c r="C6" s="39" t="s">
        <v>213</v>
      </c>
      <c r="D6" s="40" t="s">
        <v>3</v>
      </c>
      <c r="E6" s="41">
        <v>45068</v>
      </c>
      <c r="F6" s="42">
        <v>11350739</v>
      </c>
      <c r="G6" s="40">
        <v>0</v>
      </c>
      <c r="H6" s="42"/>
      <c r="I6" s="40"/>
      <c r="J6" s="42"/>
      <c r="K6" s="40"/>
      <c r="L6" s="42"/>
      <c r="M6" s="40"/>
      <c r="N6" s="42"/>
      <c r="O6" s="40"/>
      <c r="P6" s="40"/>
      <c r="Q6" s="43">
        <f>(J6+L6)/F6</f>
        <v>0</v>
      </c>
      <c r="R6" s="44">
        <f>L6/F6</f>
        <v>0</v>
      </c>
    </row>
    <row r="7" spans="1:18" x14ac:dyDescent="0.2">
      <c r="A7" s="45">
        <v>2</v>
      </c>
      <c r="B7" s="46" t="s">
        <v>74</v>
      </c>
      <c r="C7" s="47" t="s">
        <v>75</v>
      </c>
      <c r="D7" s="48" t="s">
        <v>3</v>
      </c>
      <c r="E7" s="49">
        <v>44959</v>
      </c>
      <c r="F7" s="50">
        <v>38555022</v>
      </c>
      <c r="G7" s="48">
        <v>8</v>
      </c>
      <c r="H7" s="50">
        <v>10947628.93</v>
      </c>
      <c r="I7" s="48">
        <v>5</v>
      </c>
      <c r="J7" s="50">
        <v>7043554.9099999992</v>
      </c>
      <c r="K7" s="48">
        <v>2</v>
      </c>
      <c r="L7" s="50">
        <v>3587970.34</v>
      </c>
      <c r="M7" s="48">
        <v>1</v>
      </c>
      <c r="N7" s="50">
        <v>316103.67999999999</v>
      </c>
      <c r="O7" s="48"/>
      <c r="P7" s="48"/>
      <c r="Q7" s="51">
        <f>(J7+L7)/F7</f>
        <v>0.27574942766210847</v>
      </c>
      <c r="R7" s="52">
        <f>L7/F7</f>
        <v>9.3061037288475673E-2</v>
      </c>
    </row>
    <row r="8" spans="1:18" x14ac:dyDescent="0.2">
      <c r="A8" s="53">
        <v>3</v>
      </c>
      <c r="B8" s="54" t="s">
        <v>266</v>
      </c>
      <c r="C8" s="55" t="s">
        <v>267</v>
      </c>
      <c r="D8" s="56" t="s">
        <v>3</v>
      </c>
      <c r="E8" s="57">
        <v>45170</v>
      </c>
      <c r="F8" s="58">
        <v>25491407</v>
      </c>
      <c r="G8" s="56">
        <v>4</v>
      </c>
      <c r="H8" s="58">
        <v>7204755.9299999997</v>
      </c>
      <c r="I8" s="56">
        <v>4</v>
      </c>
      <c r="J8" s="58">
        <v>7204755.9299999997</v>
      </c>
      <c r="K8" s="56"/>
      <c r="L8" s="58"/>
      <c r="M8" s="56"/>
      <c r="N8" s="58"/>
      <c r="O8" s="56"/>
      <c r="P8" s="56"/>
      <c r="Q8" s="59">
        <f>(J8+L8)/F8</f>
        <v>0.28263469058416429</v>
      </c>
      <c r="R8" s="60">
        <f>L8/F8</f>
        <v>0</v>
      </c>
    </row>
    <row r="9" spans="1:18" x14ac:dyDescent="0.2">
      <c r="A9" s="45">
        <v>4</v>
      </c>
      <c r="B9" s="46" t="s">
        <v>322</v>
      </c>
      <c r="C9" s="47" t="s">
        <v>323</v>
      </c>
      <c r="D9" s="48" t="s">
        <v>3</v>
      </c>
      <c r="E9" s="49">
        <v>45280</v>
      </c>
      <c r="F9" s="50">
        <v>16873260</v>
      </c>
      <c r="G9" s="48">
        <v>0</v>
      </c>
      <c r="H9" s="50"/>
      <c r="I9" s="48"/>
      <c r="J9" s="50"/>
      <c r="K9" s="48"/>
      <c r="L9" s="50"/>
      <c r="M9" s="48"/>
      <c r="N9" s="50"/>
      <c r="O9" s="48"/>
      <c r="P9" s="48"/>
      <c r="Q9" s="51">
        <f>(J9+L9)/F9</f>
        <v>0</v>
      </c>
      <c r="R9" s="52">
        <f>L9/F9</f>
        <v>0</v>
      </c>
    </row>
    <row r="10" spans="1:18" x14ac:dyDescent="0.2">
      <c r="A10" s="53">
        <v>5</v>
      </c>
      <c r="B10" s="54" t="s">
        <v>280</v>
      </c>
      <c r="C10" s="55" t="s">
        <v>281</v>
      </c>
      <c r="D10" s="56" t="s">
        <v>3</v>
      </c>
      <c r="E10" s="57">
        <v>45217</v>
      </c>
      <c r="F10" s="58">
        <v>21005762</v>
      </c>
      <c r="G10" s="56">
        <v>0</v>
      </c>
      <c r="H10" s="58"/>
      <c r="I10" s="56"/>
      <c r="J10" s="58"/>
      <c r="K10" s="56"/>
      <c r="L10" s="58"/>
      <c r="M10" s="56"/>
      <c r="N10" s="58"/>
      <c r="O10" s="56"/>
      <c r="P10" s="56"/>
      <c r="Q10" s="59">
        <f t="shared" ref="Q10:Q73" si="0">(J10+L10)/F10</f>
        <v>0</v>
      </c>
      <c r="R10" s="60">
        <f t="shared" ref="R10:R73" si="1">L10/F10</f>
        <v>0</v>
      </c>
    </row>
    <row r="11" spans="1:18" x14ac:dyDescent="0.2">
      <c r="A11" s="45">
        <v>6</v>
      </c>
      <c r="B11" s="46" t="s">
        <v>240</v>
      </c>
      <c r="C11" s="47" t="s">
        <v>241</v>
      </c>
      <c r="D11" s="48" t="s">
        <v>3</v>
      </c>
      <c r="E11" s="49">
        <v>45155</v>
      </c>
      <c r="F11" s="50">
        <v>20035744</v>
      </c>
      <c r="G11" s="48">
        <v>8</v>
      </c>
      <c r="H11" s="50">
        <v>11503145.439999999</v>
      </c>
      <c r="I11" s="48">
        <v>7</v>
      </c>
      <c r="J11" s="50">
        <v>9903145.4399999995</v>
      </c>
      <c r="K11" s="48">
        <v>1</v>
      </c>
      <c r="L11" s="50">
        <v>1600000</v>
      </c>
      <c r="M11" s="48"/>
      <c r="N11" s="50"/>
      <c r="O11" s="48"/>
      <c r="P11" s="48"/>
      <c r="Q11" s="51">
        <f t="shared" si="0"/>
        <v>0.57413118474662084</v>
      </c>
      <c r="R11" s="52">
        <f t="shared" si="1"/>
        <v>7.9857279070844583E-2</v>
      </c>
    </row>
    <row r="12" spans="1:18" x14ac:dyDescent="0.2">
      <c r="A12" s="53">
        <v>7</v>
      </c>
      <c r="B12" s="54" t="s">
        <v>138</v>
      </c>
      <c r="C12" s="55" t="s">
        <v>139</v>
      </c>
      <c r="D12" s="56" t="s">
        <v>3</v>
      </c>
      <c r="E12" s="57">
        <v>45013</v>
      </c>
      <c r="F12" s="58">
        <v>27798355</v>
      </c>
      <c r="G12" s="56">
        <v>2</v>
      </c>
      <c r="H12" s="58">
        <v>3441752</v>
      </c>
      <c r="I12" s="56">
        <v>2</v>
      </c>
      <c r="J12" s="58">
        <v>3441752</v>
      </c>
      <c r="K12" s="56"/>
      <c r="L12" s="58"/>
      <c r="M12" s="56"/>
      <c r="N12" s="58"/>
      <c r="O12" s="56"/>
      <c r="P12" s="56"/>
      <c r="Q12" s="59">
        <f t="shared" si="0"/>
        <v>0.123811355024425</v>
      </c>
      <c r="R12" s="60">
        <f t="shared" si="1"/>
        <v>0</v>
      </c>
    </row>
    <row r="13" spans="1:18" x14ac:dyDescent="0.2">
      <c r="A13" s="45">
        <v>8</v>
      </c>
      <c r="B13" s="46" t="s">
        <v>204</v>
      </c>
      <c r="C13" s="47" t="s">
        <v>205</v>
      </c>
      <c r="D13" s="48" t="s">
        <v>3</v>
      </c>
      <c r="E13" s="49">
        <v>45076</v>
      </c>
      <c r="F13" s="50">
        <v>31545736</v>
      </c>
      <c r="G13" s="48">
        <v>11</v>
      </c>
      <c r="H13" s="50">
        <v>28134180.32</v>
      </c>
      <c r="I13" s="48">
        <v>4</v>
      </c>
      <c r="J13" s="50">
        <v>17932889.5</v>
      </c>
      <c r="K13" s="48">
        <v>6</v>
      </c>
      <c r="L13" s="50">
        <v>8601290.8200000003</v>
      </c>
      <c r="M13" s="48">
        <v>1</v>
      </c>
      <c r="N13" s="50">
        <v>1600000</v>
      </c>
      <c r="O13" s="48"/>
      <c r="P13" s="48"/>
      <c r="Q13" s="51">
        <f t="shared" si="0"/>
        <v>0.84113365812736152</v>
      </c>
      <c r="R13" s="52">
        <f t="shared" si="1"/>
        <v>0.27266096501917092</v>
      </c>
    </row>
    <row r="14" spans="1:18" x14ac:dyDescent="0.2">
      <c r="A14" s="53">
        <v>9</v>
      </c>
      <c r="B14" s="54" t="s">
        <v>358</v>
      </c>
      <c r="C14" s="55" t="s">
        <v>359</v>
      </c>
      <c r="D14" s="56" t="s">
        <v>3</v>
      </c>
      <c r="E14" s="57">
        <v>45321</v>
      </c>
      <c r="F14" s="58">
        <v>8851997</v>
      </c>
      <c r="G14" s="56">
        <v>0</v>
      </c>
      <c r="H14" s="58"/>
      <c r="I14" s="56"/>
      <c r="J14" s="58"/>
      <c r="K14" s="56"/>
      <c r="L14" s="58"/>
      <c r="M14" s="56"/>
      <c r="N14" s="58"/>
      <c r="O14" s="56"/>
      <c r="P14" s="56"/>
      <c r="Q14" s="59">
        <f t="shared" si="0"/>
        <v>0</v>
      </c>
      <c r="R14" s="60">
        <f t="shared" si="1"/>
        <v>0</v>
      </c>
    </row>
    <row r="15" spans="1:18" x14ac:dyDescent="0.2">
      <c r="A15" s="45">
        <v>10</v>
      </c>
      <c r="B15" s="46" t="s">
        <v>94</v>
      </c>
      <c r="C15" s="47" t="s">
        <v>95</v>
      </c>
      <c r="D15" s="48" t="s">
        <v>3</v>
      </c>
      <c r="E15" s="49">
        <v>44959</v>
      </c>
      <c r="F15" s="50">
        <v>17648011</v>
      </c>
      <c r="G15" s="48">
        <v>3</v>
      </c>
      <c r="H15" s="50">
        <v>10637908.32</v>
      </c>
      <c r="I15" s="48">
        <v>1</v>
      </c>
      <c r="J15" s="50">
        <v>7200000</v>
      </c>
      <c r="K15" s="48">
        <v>1</v>
      </c>
      <c r="L15" s="50">
        <v>637908.31999999995</v>
      </c>
      <c r="M15" s="48">
        <v>1</v>
      </c>
      <c r="N15" s="50">
        <v>2800000</v>
      </c>
      <c r="O15" s="48"/>
      <c r="P15" s="48"/>
      <c r="Q15" s="51">
        <f t="shared" si="0"/>
        <v>0.44412417467328191</v>
      </c>
      <c r="R15" s="52">
        <f t="shared" si="1"/>
        <v>3.6146187805526635E-2</v>
      </c>
    </row>
    <row r="16" spans="1:18" ht="25.5" x14ac:dyDescent="0.2">
      <c r="A16" s="53">
        <v>11</v>
      </c>
      <c r="B16" s="54" t="s">
        <v>96</v>
      </c>
      <c r="C16" s="55" t="s">
        <v>97</v>
      </c>
      <c r="D16" s="56" t="s">
        <v>3</v>
      </c>
      <c r="E16" s="57">
        <v>44959</v>
      </c>
      <c r="F16" s="58">
        <v>27261147</v>
      </c>
      <c r="G16" s="56">
        <v>10</v>
      </c>
      <c r="H16" s="58">
        <v>12368418.479999999</v>
      </c>
      <c r="I16" s="56">
        <v>8</v>
      </c>
      <c r="J16" s="58">
        <v>9905198.9800000004</v>
      </c>
      <c r="K16" s="56">
        <v>1</v>
      </c>
      <c r="L16" s="58">
        <v>863219.5</v>
      </c>
      <c r="M16" s="56">
        <v>1</v>
      </c>
      <c r="N16" s="58">
        <v>1600000</v>
      </c>
      <c r="O16" s="56"/>
      <c r="P16" s="56"/>
      <c r="Q16" s="59">
        <f t="shared" si="0"/>
        <v>0.39500973601734368</v>
      </c>
      <c r="R16" s="60">
        <f t="shared" si="1"/>
        <v>3.1664826868803432E-2</v>
      </c>
    </row>
    <row r="17" spans="1:18" x14ac:dyDescent="0.2">
      <c r="A17" s="45">
        <v>12</v>
      </c>
      <c r="B17" s="46" t="s">
        <v>371</v>
      </c>
      <c r="C17" s="47" t="s">
        <v>370</v>
      </c>
      <c r="D17" s="48" t="s">
        <v>3</v>
      </c>
      <c r="E17" s="49">
        <v>44973</v>
      </c>
      <c r="F17" s="50">
        <v>14485270</v>
      </c>
      <c r="G17" s="48">
        <v>0</v>
      </c>
      <c r="H17" s="50"/>
      <c r="I17" s="48"/>
      <c r="J17" s="50"/>
      <c r="K17" s="48"/>
      <c r="L17" s="50"/>
      <c r="M17" s="48"/>
      <c r="N17" s="50"/>
      <c r="O17" s="48"/>
      <c r="P17" s="48"/>
      <c r="Q17" s="51">
        <f t="shared" si="0"/>
        <v>0</v>
      </c>
      <c r="R17" s="52">
        <f t="shared" si="1"/>
        <v>0</v>
      </c>
    </row>
    <row r="18" spans="1:18" ht="25.5" x14ac:dyDescent="0.2">
      <c r="A18" s="53">
        <v>13</v>
      </c>
      <c r="B18" s="54" t="s">
        <v>388</v>
      </c>
      <c r="C18" s="55" t="s">
        <v>389</v>
      </c>
      <c r="D18" s="56" t="s">
        <v>3</v>
      </c>
      <c r="E18" s="57">
        <v>45331</v>
      </c>
      <c r="F18" s="58">
        <v>13896699</v>
      </c>
      <c r="G18" s="56">
        <v>0</v>
      </c>
      <c r="H18" s="58"/>
      <c r="I18" s="56"/>
      <c r="J18" s="58"/>
      <c r="K18" s="56"/>
      <c r="L18" s="58"/>
      <c r="M18" s="56"/>
      <c r="N18" s="58"/>
      <c r="O18" s="56"/>
      <c r="P18" s="56"/>
      <c r="Q18" s="59">
        <f t="shared" si="0"/>
        <v>0</v>
      </c>
      <c r="R18" s="60">
        <f t="shared" si="1"/>
        <v>0</v>
      </c>
    </row>
    <row r="19" spans="1:18" x14ac:dyDescent="0.2">
      <c r="A19" s="45">
        <v>14</v>
      </c>
      <c r="B19" s="46" t="s">
        <v>246</v>
      </c>
      <c r="C19" s="47" t="s">
        <v>247</v>
      </c>
      <c r="D19" s="48" t="s">
        <v>3</v>
      </c>
      <c r="E19" s="49">
        <v>45159</v>
      </c>
      <c r="F19" s="50">
        <v>15357292</v>
      </c>
      <c r="G19" s="48">
        <v>0</v>
      </c>
      <c r="H19" s="50"/>
      <c r="I19" s="48"/>
      <c r="J19" s="50"/>
      <c r="K19" s="48"/>
      <c r="L19" s="50"/>
      <c r="M19" s="48"/>
      <c r="N19" s="50"/>
      <c r="O19" s="48"/>
      <c r="P19" s="48"/>
      <c r="Q19" s="51">
        <f t="shared" si="0"/>
        <v>0</v>
      </c>
      <c r="R19" s="52">
        <f t="shared" si="1"/>
        <v>0</v>
      </c>
    </row>
    <row r="20" spans="1:18" ht="25.5" x14ac:dyDescent="0.2">
      <c r="A20" s="53">
        <v>15</v>
      </c>
      <c r="B20" s="54" t="s">
        <v>242</v>
      </c>
      <c r="C20" s="55" t="s">
        <v>243</v>
      </c>
      <c r="D20" s="56" t="s">
        <v>3</v>
      </c>
      <c r="E20" s="57">
        <v>45126</v>
      </c>
      <c r="F20" s="58">
        <v>13723744</v>
      </c>
      <c r="G20" s="56">
        <v>5</v>
      </c>
      <c r="H20" s="58">
        <v>7998350.7000000002</v>
      </c>
      <c r="I20" s="56">
        <v>5</v>
      </c>
      <c r="J20" s="58">
        <v>7998350.7000000002</v>
      </c>
      <c r="K20" s="56"/>
      <c r="L20" s="58"/>
      <c r="M20" s="56"/>
      <c r="N20" s="58"/>
      <c r="O20" s="56"/>
      <c r="P20" s="56"/>
      <c r="Q20" s="59">
        <f t="shared" si="0"/>
        <v>0.58281112646811251</v>
      </c>
      <c r="R20" s="60">
        <f t="shared" si="1"/>
        <v>0</v>
      </c>
    </row>
    <row r="21" spans="1:18" ht="13.5" thickBot="1" x14ac:dyDescent="0.25">
      <c r="A21" s="61">
        <v>16</v>
      </c>
      <c r="B21" s="62" t="s">
        <v>328</v>
      </c>
      <c r="C21" s="63" t="s">
        <v>329</v>
      </c>
      <c r="D21" s="64" t="s">
        <v>3</v>
      </c>
      <c r="E21" s="65">
        <v>45274</v>
      </c>
      <c r="F21" s="66">
        <v>32476609</v>
      </c>
      <c r="G21" s="64">
        <v>0</v>
      </c>
      <c r="H21" s="66"/>
      <c r="I21" s="64"/>
      <c r="J21" s="66"/>
      <c r="K21" s="64"/>
      <c r="L21" s="66"/>
      <c r="M21" s="64"/>
      <c r="N21" s="66"/>
      <c r="O21" s="64"/>
      <c r="P21" s="64"/>
      <c r="Q21" s="67">
        <f t="shared" si="0"/>
        <v>0</v>
      </c>
      <c r="R21" s="68">
        <f t="shared" si="1"/>
        <v>0</v>
      </c>
    </row>
    <row r="22" spans="1:18" x14ac:dyDescent="0.2">
      <c r="A22" s="37">
        <v>17</v>
      </c>
      <c r="B22" s="38" t="s">
        <v>176</v>
      </c>
      <c r="C22" s="39" t="s">
        <v>177</v>
      </c>
      <c r="D22" s="40" t="s">
        <v>4</v>
      </c>
      <c r="E22" s="41">
        <v>45056</v>
      </c>
      <c r="F22" s="42">
        <v>31378950</v>
      </c>
      <c r="G22" s="40">
        <v>4</v>
      </c>
      <c r="H22" s="42">
        <v>9599876.8200000003</v>
      </c>
      <c r="I22" s="40">
        <v>4</v>
      </c>
      <c r="J22" s="42">
        <v>9599876.8200000003</v>
      </c>
      <c r="K22" s="40"/>
      <c r="L22" s="42"/>
      <c r="M22" s="40"/>
      <c r="N22" s="42"/>
      <c r="O22" s="40"/>
      <c r="P22" s="40"/>
      <c r="Q22" s="43">
        <f>(J22+L22)/F22</f>
        <v>0.30593365361173652</v>
      </c>
      <c r="R22" s="44">
        <f t="shared" si="1"/>
        <v>0</v>
      </c>
    </row>
    <row r="23" spans="1:18" x14ac:dyDescent="0.2">
      <c r="A23" s="45">
        <v>18</v>
      </c>
      <c r="B23" s="46" t="s">
        <v>86</v>
      </c>
      <c r="C23" s="47" t="s">
        <v>87</v>
      </c>
      <c r="D23" s="48" t="s">
        <v>4</v>
      </c>
      <c r="E23" s="49">
        <v>44951</v>
      </c>
      <c r="F23" s="50">
        <v>11118609</v>
      </c>
      <c r="G23" s="48">
        <v>5</v>
      </c>
      <c r="H23" s="50">
        <v>9202895.8599999994</v>
      </c>
      <c r="I23" s="48">
        <v>3</v>
      </c>
      <c r="J23" s="50">
        <v>5448950.8099999996</v>
      </c>
      <c r="K23" s="48">
        <v>2</v>
      </c>
      <c r="L23" s="50">
        <v>3753945.0500000003</v>
      </c>
      <c r="M23" s="48"/>
      <c r="N23" s="50"/>
      <c r="O23" s="48"/>
      <c r="P23" s="48"/>
      <c r="Q23" s="51">
        <f>(J23+L23)/F23</f>
        <v>0.8277020857555113</v>
      </c>
      <c r="R23" s="52">
        <f t="shared" si="1"/>
        <v>0.33762722027548592</v>
      </c>
    </row>
    <row r="24" spans="1:18" x14ac:dyDescent="0.2">
      <c r="A24" s="53">
        <v>19</v>
      </c>
      <c r="B24" s="54" t="s">
        <v>367</v>
      </c>
      <c r="C24" s="55" t="s">
        <v>366</v>
      </c>
      <c r="D24" s="56" t="s">
        <v>4</v>
      </c>
      <c r="E24" s="57">
        <v>45338</v>
      </c>
      <c r="F24" s="58">
        <v>25343093</v>
      </c>
      <c r="G24" s="56">
        <v>0</v>
      </c>
      <c r="H24" s="58"/>
      <c r="I24" s="56"/>
      <c r="J24" s="58"/>
      <c r="K24" s="56"/>
      <c r="L24" s="58"/>
      <c r="M24" s="56"/>
      <c r="N24" s="58"/>
      <c r="O24" s="56"/>
      <c r="P24" s="56"/>
      <c r="Q24" s="59">
        <f t="shared" si="0"/>
        <v>0</v>
      </c>
      <c r="R24" s="60">
        <f t="shared" si="1"/>
        <v>0</v>
      </c>
    </row>
    <row r="25" spans="1:18" x14ac:dyDescent="0.2">
      <c r="A25" s="45">
        <v>20</v>
      </c>
      <c r="B25" s="46" t="s">
        <v>330</v>
      </c>
      <c r="C25" s="47" t="s">
        <v>331</v>
      </c>
      <c r="D25" s="48" t="s">
        <v>4</v>
      </c>
      <c r="E25" s="49">
        <v>45280</v>
      </c>
      <c r="F25" s="50">
        <v>7619323</v>
      </c>
      <c r="G25" s="48">
        <v>0</v>
      </c>
      <c r="H25" s="50"/>
      <c r="I25" s="48"/>
      <c r="J25" s="50"/>
      <c r="K25" s="48"/>
      <c r="L25" s="50"/>
      <c r="M25" s="48"/>
      <c r="N25" s="50"/>
      <c r="O25" s="48"/>
      <c r="P25" s="48"/>
      <c r="Q25" s="51">
        <f t="shared" si="0"/>
        <v>0</v>
      </c>
      <c r="R25" s="52">
        <f t="shared" si="1"/>
        <v>0</v>
      </c>
    </row>
    <row r="26" spans="1:18" x14ac:dyDescent="0.2">
      <c r="A26" s="53">
        <v>21</v>
      </c>
      <c r="B26" s="54" t="s">
        <v>218</v>
      </c>
      <c r="C26" s="55" t="s">
        <v>219</v>
      </c>
      <c r="D26" s="56" t="s">
        <v>4</v>
      </c>
      <c r="E26" s="57">
        <v>45121</v>
      </c>
      <c r="F26" s="58">
        <v>19439633</v>
      </c>
      <c r="G26" s="56">
        <v>5</v>
      </c>
      <c r="H26" s="58">
        <v>7926719.1799999997</v>
      </c>
      <c r="I26" s="56">
        <v>5</v>
      </c>
      <c r="J26" s="58">
        <v>7926719.1799999997</v>
      </c>
      <c r="K26" s="56"/>
      <c r="L26" s="58"/>
      <c r="M26" s="56"/>
      <c r="N26" s="58"/>
      <c r="O26" s="56"/>
      <c r="P26" s="56"/>
      <c r="Q26" s="59">
        <f t="shared" si="0"/>
        <v>0.40776074219096625</v>
      </c>
      <c r="R26" s="60">
        <f t="shared" si="1"/>
        <v>0</v>
      </c>
    </row>
    <row r="27" spans="1:18" x14ac:dyDescent="0.2">
      <c r="A27" s="45">
        <v>22</v>
      </c>
      <c r="B27" s="46" t="s">
        <v>342</v>
      </c>
      <c r="C27" s="47" t="s">
        <v>343</v>
      </c>
      <c r="D27" s="48" t="s">
        <v>4</v>
      </c>
      <c r="E27" s="49">
        <v>45280</v>
      </c>
      <c r="F27" s="50">
        <v>15484595</v>
      </c>
      <c r="G27" s="48">
        <v>0</v>
      </c>
      <c r="H27" s="50"/>
      <c r="I27" s="48"/>
      <c r="J27" s="50"/>
      <c r="K27" s="48"/>
      <c r="L27" s="50"/>
      <c r="M27" s="48"/>
      <c r="N27" s="50"/>
      <c r="O27" s="48"/>
      <c r="P27" s="48"/>
      <c r="Q27" s="51">
        <f t="shared" si="0"/>
        <v>0</v>
      </c>
      <c r="R27" s="52">
        <f t="shared" si="1"/>
        <v>0</v>
      </c>
    </row>
    <row r="28" spans="1:18" x14ac:dyDescent="0.2">
      <c r="A28" s="53">
        <v>23</v>
      </c>
      <c r="B28" s="54" t="s">
        <v>384</v>
      </c>
      <c r="C28" s="55" t="s">
        <v>385</v>
      </c>
      <c r="D28" s="56" t="s">
        <v>4</v>
      </c>
      <c r="E28" s="57">
        <v>45343</v>
      </c>
      <c r="F28" s="58">
        <v>10748627</v>
      </c>
      <c r="G28" s="56">
        <v>0</v>
      </c>
      <c r="H28" s="58"/>
      <c r="I28" s="56"/>
      <c r="J28" s="58"/>
      <c r="K28" s="56"/>
      <c r="L28" s="58"/>
      <c r="M28" s="56"/>
      <c r="N28" s="58"/>
      <c r="O28" s="56"/>
      <c r="P28" s="56"/>
      <c r="Q28" s="59">
        <f t="shared" si="0"/>
        <v>0</v>
      </c>
      <c r="R28" s="60">
        <f t="shared" si="1"/>
        <v>0</v>
      </c>
    </row>
    <row r="29" spans="1:18" x14ac:dyDescent="0.2">
      <c r="A29" s="45">
        <v>24</v>
      </c>
      <c r="B29" s="46" t="s">
        <v>66</v>
      </c>
      <c r="C29" s="47" t="s">
        <v>67</v>
      </c>
      <c r="D29" s="48" t="s">
        <v>4</v>
      </c>
      <c r="E29" s="49">
        <v>44938</v>
      </c>
      <c r="F29" s="50">
        <v>43187949</v>
      </c>
      <c r="G29" s="48">
        <v>11</v>
      </c>
      <c r="H29" s="50">
        <v>17145941.310000002</v>
      </c>
      <c r="I29" s="48"/>
      <c r="J29" s="50"/>
      <c r="K29" s="48">
        <v>9</v>
      </c>
      <c r="L29" s="50">
        <v>14161941.310000001</v>
      </c>
      <c r="M29" s="48">
        <v>2</v>
      </c>
      <c r="N29" s="50">
        <v>2984000</v>
      </c>
      <c r="O29" s="48"/>
      <c r="P29" s="48"/>
      <c r="Q29" s="51">
        <f t="shared" si="0"/>
        <v>0.32791418990515159</v>
      </c>
      <c r="R29" s="52">
        <f t="shared" si="1"/>
        <v>0.32791418990515159</v>
      </c>
    </row>
    <row r="30" spans="1:18" x14ac:dyDescent="0.2">
      <c r="A30" s="53">
        <v>25</v>
      </c>
      <c r="B30" s="54" t="s">
        <v>368</v>
      </c>
      <c r="C30" s="55" t="s">
        <v>369</v>
      </c>
      <c r="D30" s="56" t="s">
        <v>4</v>
      </c>
      <c r="E30" s="57">
        <v>45327</v>
      </c>
      <c r="F30" s="58">
        <v>12340011</v>
      </c>
      <c r="G30" s="56">
        <v>0</v>
      </c>
      <c r="H30" s="58"/>
      <c r="I30" s="56"/>
      <c r="J30" s="58"/>
      <c r="K30" s="56"/>
      <c r="L30" s="58"/>
      <c r="M30" s="56"/>
      <c r="N30" s="58"/>
      <c r="O30" s="56"/>
      <c r="P30" s="56"/>
      <c r="Q30" s="59">
        <f t="shared" si="0"/>
        <v>0</v>
      </c>
      <c r="R30" s="60">
        <f t="shared" si="1"/>
        <v>0</v>
      </c>
    </row>
    <row r="31" spans="1:18" x14ac:dyDescent="0.2">
      <c r="A31" s="45">
        <v>26</v>
      </c>
      <c r="B31" s="46" t="s">
        <v>178</v>
      </c>
      <c r="C31" s="47" t="s">
        <v>179</v>
      </c>
      <c r="D31" s="48" t="s">
        <v>4</v>
      </c>
      <c r="E31" s="49">
        <v>45042</v>
      </c>
      <c r="F31" s="50">
        <v>32591372</v>
      </c>
      <c r="G31" s="48">
        <v>7</v>
      </c>
      <c r="H31" s="50">
        <v>23752532.940000001</v>
      </c>
      <c r="I31" s="48">
        <v>5</v>
      </c>
      <c r="J31" s="50">
        <v>13085868.940000001</v>
      </c>
      <c r="K31" s="48">
        <v>2</v>
      </c>
      <c r="L31" s="50">
        <v>10666664</v>
      </c>
      <c r="M31" s="48"/>
      <c r="N31" s="50"/>
      <c r="O31" s="48"/>
      <c r="P31" s="48"/>
      <c r="Q31" s="51">
        <f t="shared" si="0"/>
        <v>0.72879819051496209</v>
      </c>
      <c r="R31" s="52">
        <f t="shared" si="1"/>
        <v>0.32728490227413565</v>
      </c>
    </row>
    <row r="32" spans="1:18" x14ac:dyDescent="0.2">
      <c r="A32" s="53">
        <v>27</v>
      </c>
      <c r="B32" s="54" t="s">
        <v>277</v>
      </c>
      <c r="C32" s="55" t="s">
        <v>275</v>
      </c>
      <c r="D32" s="56" t="s">
        <v>4</v>
      </c>
      <c r="E32" s="57">
        <v>45210</v>
      </c>
      <c r="F32" s="58">
        <v>8179705</v>
      </c>
      <c r="G32" s="56">
        <v>0</v>
      </c>
      <c r="H32" s="58"/>
      <c r="I32" s="56"/>
      <c r="J32" s="58"/>
      <c r="K32" s="56"/>
      <c r="L32" s="58"/>
      <c r="M32" s="56"/>
      <c r="N32" s="58"/>
      <c r="O32" s="56"/>
      <c r="P32" s="56"/>
      <c r="Q32" s="59">
        <f t="shared" si="0"/>
        <v>0</v>
      </c>
      <c r="R32" s="60">
        <f t="shared" si="1"/>
        <v>0</v>
      </c>
    </row>
    <row r="33" spans="1:18" x14ac:dyDescent="0.2">
      <c r="A33" s="45">
        <v>28</v>
      </c>
      <c r="B33" s="46" t="s">
        <v>214</v>
      </c>
      <c r="C33" s="47" t="s">
        <v>215</v>
      </c>
      <c r="D33" s="48" t="s">
        <v>4</v>
      </c>
      <c r="E33" s="49">
        <v>45082</v>
      </c>
      <c r="F33" s="50">
        <v>25464910</v>
      </c>
      <c r="G33" s="48">
        <v>0</v>
      </c>
      <c r="H33" s="50"/>
      <c r="I33" s="48"/>
      <c r="J33" s="50"/>
      <c r="K33" s="48"/>
      <c r="L33" s="50"/>
      <c r="M33" s="48"/>
      <c r="N33" s="50"/>
      <c r="O33" s="48"/>
      <c r="P33" s="48"/>
      <c r="Q33" s="51">
        <f t="shared" si="0"/>
        <v>0</v>
      </c>
      <c r="R33" s="52">
        <f t="shared" si="1"/>
        <v>0</v>
      </c>
    </row>
    <row r="34" spans="1:18" x14ac:dyDescent="0.2">
      <c r="A34" s="53">
        <v>29</v>
      </c>
      <c r="B34" s="54" t="s">
        <v>294</v>
      </c>
      <c r="C34" s="55" t="s">
        <v>295</v>
      </c>
      <c r="D34" s="56" t="s">
        <v>4</v>
      </c>
      <c r="E34" s="57">
        <v>45245</v>
      </c>
      <c r="F34" s="58">
        <v>24683101</v>
      </c>
      <c r="G34" s="56">
        <v>0</v>
      </c>
      <c r="H34" s="58"/>
      <c r="I34" s="56"/>
      <c r="J34" s="58"/>
      <c r="K34" s="56"/>
      <c r="L34" s="58"/>
      <c r="M34" s="56"/>
      <c r="N34" s="58"/>
      <c r="O34" s="56"/>
      <c r="P34" s="56"/>
      <c r="Q34" s="59">
        <f t="shared" si="0"/>
        <v>0</v>
      </c>
      <c r="R34" s="60">
        <f t="shared" si="1"/>
        <v>0</v>
      </c>
    </row>
    <row r="35" spans="1:18" ht="25.5" x14ac:dyDescent="0.2">
      <c r="A35" s="45">
        <v>30</v>
      </c>
      <c r="B35" s="46" t="s">
        <v>228</v>
      </c>
      <c r="C35" s="47" t="s">
        <v>229</v>
      </c>
      <c r="D35" s="48" t="s">
        <v>4</v>
      </c>
      <c r="E35" s="49">
        <v>45099</v>
      </c>
      <c r="F35" s="50">
        <v>29312363</v>
      </c>
      <c r="G35" s="48">
        <v>4</v>
      </c>
      <c r="H35" s="50">
        <v>5995199.1799999997</v>
      </c>
      <c r="I35" s="48">
        <v>4</v>
      </c>
      <c r="J35" s="50">
        <v>5995199.1799999997</v>
      </c>
      <c r="K35" s="48"/>
      <c r="L35" s="50"/>
      <c r="M35" s="48"/>
      <c r="N35" s="50"/>
      <c r="O35" s="48"/>
      <c r="P35" s="48"/>
      <c r="Q35" s="51">
        <f t="shared" si="0"/>
        <v>0.20452800683452232</v>
      </c>
      <c r="R35" s="52">
        <f t="shared" si="1"/>
        <v>0</v>
      </c>
    </row>
    <row r="36" spans="1:18" ht="25.5" x14ac:dyDescent="0.2">
      <c r="A36" s="53">
        <v>31</v>
      </c>
      <c r="B36" s="54" t="s">
        <v>270</v>
      </c>
      <c r="C36" s="55" t="s">
        <v>271</v>
      </c>
      <c r="D36" s="56" t="s">
        <v>4</v>
      </c>
      <c r="E36" s="57">
        <v>45142</v>
      </c>
      <c r="F36" s="58">
        <v>43109964</v>
      </c>
      <c r="G36" s="56">
        <v>0</v>
      </c>
      <c r="H36" s="58"/>
      <c r="I36" s="56"/>
      <c r="J36" s="58"/>
      <c r="K36" s="56"/>
      <c r="L36" s="58"/>
      <c r="M36" s="56"/>
      <c r="N36" s="58"/>
      <c r="O36" s="56"/>
      <c r="P36" s="56"/>
      <c r="Q36" s="59">
        <f t="shared" si="0"/>
        <v>0</v>
      </c>
      <c r="R36" s="60">
        <f t="shared" si="1"/>
        <v>0</v>
      </c>
    </row>
    <row r="37" spans="1:18" ht="25.5" x14ac:dyDescent="0.2">
      <c r="A37" s="45">
        <v>32</v>
      </c>
      <c r="B37" s="46" t="s">
        <v>181</v>
      </c>
      <c r="C37" s="47" t="s">
        <v>180</v>
      </c>
      <c r="D37" s="48" t="s">
        <v>4</v>
      </c>
      <c r="E37" s="49">
        <v>45058</v>
      </c>
      <c r="F37" s="50">
        <v>10483374</v>
      </c>
      <c r="G37" s="48">
        <v>1</v>
      </c>
      <c r="H37" s="50">
        <v>3680000</v>
      </c>
      <c r="I37" s="48"/>
      <c r="J37" s="50"/>
      <c r="K37" s="48">
        <v>1</v>
      </c>
      <c r="L37" s="50">
        <v>3680000</v>
      </c>
      <c r="M37" s="48"/>
      <c r="N37" s="50"/>
      <c r="O37" s="48"/>
      <c r="P37" s="48"/>
      <c r="Q37" s="51">
        <f t="shared" si="0"/>
        <v>0.35103202461344984</v>
      </c>
      <c r="R37" s="52">
        <f t="shared" si="1"/>
        <v>0.35103202461344984</v>
      </c>
    </row>
    <row r="38" spans="1:18" ht="25.5" x14ac:dyDescent="0.2">
      <c r="A38" s="53">
        <v>33</v>
      </c>
      <c r="B38" s="54" t="s">
        <v>304</v>
      </c>
      <c r="C38" s="55" t="s">
        <v>305</v>
      </c>
      <c r="D38" s="56" t="s">
        <v>4</v>
      </c>
      <c r="E38" s="57">
        <v>45252</v>
      </c>
      <c r="F38" s="58">
        <v>27154781</v>
      </c>
      <c r="G38" s="56">
        <v>0</v>
      </c>
      <c r="H38" s="58"/>
      <c r="I38" s="56"/>
      <c r="J38" s="58"/>
      <c r="K38" s="56"/>
      <c r="L38" s="58"/>
      <c r="M38" s="56"/>
      <c r="N38" s="58"/>
      <c r="O38" s="56"/>
      <c r="P38" s="56"/>
      <c r="Q38" s="59">
        <f t="shared" si="0"/>
        <v>0</v>
      </c>
      <c r="R38" s="60">
        <f t="shared" si="1"/>
        <v>0</v>
      </c>
    </row>
    <row r="39" spans="1:18" ht="25.5" x14ac:dyDescent="0.2">
      <c r="A39" s="45">
        <v>34</v>
      </c>
      <c r="B39" s="46" t="s">
        <v>172</v>
      </c>
      <c r="C39" s="47" t="s">
        <v>173</v>
      </c>
      <c r="D39" s="48" t="s">
        <v>4</v>
      </c>
      <c r="E39" s="49">
        <v>45068</v>
      </c>
      <c r="F39" s="50">
        <v>23798759</v>
      </c>
      <c r="G39" s="48">
        <v>0</v>
      </c>
      <c r="H39" s="50"/>
      <c r="I39" s="48"/>
      <c r="J39" s="50"/>
      <c r="K39" s="48"/>
      <c r="L39" s="50"/>
      <c r="M39" s="48"/>
      <c r="N39" s="50"/>
      <c r="O39" s="48"/>
      <c r="P39" s="48"/>
      <c r="Q39" s="51">
        <f t="shared" si="0"/>
        <v>0</v>
      </c>
      <c r="R39" s="52">
        <f t="shared" si="1"/>
        <v>0</v>
      </c>
    </row>
    <row r="40" spans="1:18" ht="26.25" thickBot="1" x14ac:dyDescent="0.25">
      <c r="A40" s="69">
        <v>35</v>
      </c>
      <c r="B40" s="70" t="s">
        <v>360</v>
      </c>
      <c r="C40" s="71" t="s">
        <v>361</v>
      </c>
      <c r="D40" s="72" t="s">
        <v>4</v>
      </c>
      <c r="E40" s="73">
        <v>45301</v>
      </c>
      <c r="F40" s="74">
        <v>22479268</v>
      </c>
      <c r="G40" s="72">
        <v>0</v>
      </c>
      <c r="H40" s="74"/>
      <c r="I40" s="72"/>
      <c r="J40" s="74"/>
      <c r="K40" s="72"/>
      <c r="L40" s="74"/>
      <c r="M40" s="72"/>
      <c r="N40" s="74"/>
      <c r="O40" s="72"/>
      <c r="P40" s="72"/>
      <c r="Q40" s="75">
        <f t="shared" si="0"/>
        <v>0</v>
      </c>
      <c r="R40" s="76">
        <f t="shared" si="1"/>
        <v>0</v>
      </c>
    </row>
    <row r="41" spans="1:18" x14ac:dyDescent="0.2">
      <c r="A41" s="77">
        <v>36</v>
      </c>
      <c r="B41" s="78" t="s">
        <v>363</v>
      </c>
      <c r="C41" s="79" t="s">
        <v>362</v>
      </c>
      <c r="D41" s="80" t="s">
        <v>5</v>
      </c>
      <c r="E41" s="81">
        <v>45281</v>
      </c>
      <c r="F41" s="82">
        <v>58647867</v>
      </c>
      <c r="G41" s="80">
        <v>0</v>
      </c>
      <c r="H41" s="82"/>
      <c r="I41" s="80"/>
      <c r="J41" s="82"/>
      <c r="K41" s="80"/>
      <c r="L41" s="82"/>
      <c r="M41" s="80"/>
      <c r="N41" s="82"/>
      <c r="O41" s="80"/>
      <c r="P41" s="80"/>
      <c r="Q41" s="83">
        <f t="shared" si="0"/>
        <v>0</v>
      </c>
      <c r="R41" s="84">
        <f t="shared" si="1"/>
        <v>0</v>
      </c>
    </row>
    <row r="42" spans="1:18" x14ac:dyDescent="0.2">
      <c r="A42" s="53">
        <v>37</v>
      </c>
      <c r="B42" s="54" t="s">
        <v>56</v>
      </c>
      <c r="C42" s="55" t="s">
        <v>57</v>
      </c>
      <c r="D42" s="56" t="s">
        <v>5</v>
      </c>
      <c r="E42" s="57">
        <v>44959</v>
      </c>
      <c r="F42" s="58">
        <v>28588445</v>
      </c>
      <c r="G42" s="56">
        <v>9</v>
      </c>
      <c r="H42" s="58">
        <v>15632103.969999999</v>
      </c>
      <c r="I42" s="56">
        <v>6</v>
      </c>
      <c r="J42" s="58">
        <v>7652103.9700000007</v>
      </c>
      <c r="K42" s="56">
        <v>3</v>
      </c>
      <c r="L42" s="58">
        <v>7980000</v>
      </c>
      <c r="M42" s="56"/>
      <c r="N42" s="58"/>
      <c r="O42" s="56"/>
      <c r="P42" s="56"/>
      <c r="Q42" s="59">
        <f t="shared" si="0"/>
        <v>0.54679797974321442</v>
      </c>
      <c r="R42" s="60">
        <f t="shared" si="1"/>
        <v>0.27913375491391712</v>
      </c>
    </row>
    <row r="43" spans="1:18" x14ac:dyDescent="0.2">
      <c r="A43" s="45">
        <v>38</v>
      </c>
      <c r="B43" s="46" t="s">
        <v>336</v>
      </c>
      <c r="C43" s="47" t="s">
        <v>337</v>
      </c>
      <c r="D43" s="48" t="s">
        <v>5</v>
      </c>
      <c r="E43" s="49">
        <v>45280</v>
      </c>
      <c r="F43" s="50">
        <v>46426224</v>
      </c>
      <c r="G43" s="48">
        <v>0</v>
      </c>
      <c r="H43" s="50"/>
      <c r="I43" s="48"/>
      <c r="J43" s="50"/>
      <c r="K43" s="48"/>
      <c r="L43" s="50"/>
      <c r="M43" s="48"/>
      <c r="N43" s="50"/>
      <c r="O43" s="48"/>
      <c r="P43" s="48"/>
      <c r="Q43" s="51">
        <f t="shared" si="0"/>
        <v>0</v>
      </c>
      <c r="R43" s="52">
        <f t="shared" si="1"/>
        <v>0</v>
      </c>
    </row>
    <row r="44" spans="1:18" x14ac:dyDescent="0.2">
      <c r="A44" s="53">
        <v>39</v>
      </c>
      <c r="B44" s="54" t="s">
        <v>32</v>
      </c>
      <c r="C44" s="55" t="s">
        <v>33</v>
      </c>
      <c r="D44" s="56" t="s">
        <v>5</v>
      </c>
      <c r="E44" s="57">
        <v>44900</v>
      </c>
      <c r="F44" s="58">
        <v>76933870</v>
      </c>
      <c r="G44" s="56">
        <v>14</v>
      </c>
      <c r="H44" s="58">
        <v>26868308.209999997</v>
      </c>
      <c r="I44" s="56">
        <v>10</v>
      </c>
      <c r="J44" s="58">
        <v>17809895.640000001</v>
      </c>
      <c r="K44" s="56">
        <v>4</v>
      </c>
      <c r="L44" s="58">
        <v>9058412.5700000003</v>
      </c>
      <c r="M44" s="56"/>
      <c r="N44" s="58"/>
      <c r="O44" s="56"/>
      <c r="P44" s="56"/>
      <c r="Q44" s="59">
        <f t="shared" si="0"/>
        <v>0.34923900500520771</v>
      </c>
      <c r="R44" s="60">
        <f t="shared" si="1"/>
        <v>0.11774284291171107</v>
      </c>
    </row>
    <row r="45" spans="1:18" ht="13.5" thickBot="1" x14ac:dyDescent="0.25">
      <c r="A45" s="61">
        <v>40</v>
      </c>
      <c r="B45" s="62" t="s">
        <v>104</v>
      </c>
      <c r="C45" s="63" t="s">
        <v>105</v>
      </c>
      <c r="D45" s="64" t="s">
        <v>5</v>
      </c>
      <c r="E45" s="65">
        <v>45005</v>
      </c>
      <c r="F45" s="66">
        <v>83998526</v>
      </c>
      <c r="G45" s="64">
        <v>6</v>
      </c>
      <c r="H45" s="66">
        <v>14233949.74</v>
      </c>
      <c r="I45" s="64">
        <v>6</v>
      </c>
      <c r="J45" s="66">
        <v>14233949.74</v>
      </c>
      <c r="K45" s="64"/>
      <c r="L45" s="66"/>
      <c r="M45" s="64"/>
      <c r="N45" s="66"/>
      <c r="O45" s="64"/>
      <c r="P45" s="64"/>
      <c r="Q45" s="67">
        <f t="shared" si="0"/>
        <v>0.16945475614655428</v>
      </c>
      <c r="R45" s="68">
        <f t="shared" si="1"/>
        <v>0</v>
      </c>
    </row>
    <row r="46" spans="1:18" x14ac:dyDescent="0.2">
      <c r="A46" s="37">
        <v>41</v>
      </c>
      <c r="B46" s="38" t="s">
        <v>232</v>
      </c>
      <c r="C46" s="39" t="s">
        <v>233</v>
      </c>
      <c r="D46" s="40" t="s">
        <v>6</v>
      </c>
      <c r="E46" s="41">
        <v>45099</v>
      </c>
      <c r="F46" s="42">
        <v>60996680</v>
      </c>
      <c r="G46" s="40">
        <v>9</v>
      </c>
      <c r="H46" s="42">
        <v>15411583.4</v>
      </c>
      <c r="I46" s="40">
        <v>9</v>
      </c>
      <c r="J46" s="42">
        <v>15411583.4</v>
      </c>
      <c r="K46" s="40"/>
      <c r="L46" s="42"/>
      <c r="M46" s="40"/>
      <c r="N46" s="42"/>
      <c r="O46" s="40"/>
      <c r="P46" s="40"/>
      <c r="Q46" s="43">
        <f t="shared" si="0"/>
        <v>0.2526626596726248</v>
      </c>
      <c r="R46" s="44">
        <f t="shared" si="1"/>
        <v>0</v>
      </c>
    </row>
    <row r="47" spans="1:18" x14ac:dyDescent="0.2">
      <c r="A47" s="45">
        <v>42</v>
      </c>
      <c r="B47" s="46" t="s">
        <v>114</v>
      </c>
      <c r="C47" s="47" t="s">
        <v>115</v>
      </c>
      <c r="D47" s="48" t="s">
        <v>6</v>
      </c>
      <c r="E47" s="49">
        <v>45012</v>
      </c>
      <c r="F47" s="50">
        <v>55788824</v>
      </c>
      <c r="G47" s="48">
        <v>5</v>
      </c>
      <c r="H47" s="50">
        <v>18412543.18</v>
      </c>
      <c r="I47" s="48">
        <v>5</v>
      </c>
      <c r="J47" s="50">
        <v>18412543.18</v>
      </c>
      <c r="K47" s="48"/>
      <c r="L47" s="50"/>
      <c r="M47" s="48"/>
      <c r="N47" s="50"/>
      <c r="O47" s="48"/>
      <c r="P47" s="48"/>
      <c r="Q47" s="51">
        <f t="shared" si="0"/>
        <v>0.33003999474876905</v>
      </c>
      <c r="R47" s="52">
        <f t="shared" si="1"/>
        <v>0</v>
      </c>
    </row>
    <row r="48" spans="1:18" x14ac:dyDescent="0.2">
      <c r="A48" s="53">
        <v>43</v>
      </c>
      <c r="B48" s="54" t="s">
        <v>130</v>
      </c>
      <c r="C48" s="55" t="s">
        <v>131</v>
      </c>
      <c r="D48" s="56" t="s">
        <v>6</v>
      </c>
      <c r="E48" s="57">
        <v>45028</v>
      </c>
      <c r="F48" s="58">
        <v>19678518</v>
      </c>
      <c r="G48" s="56">
        <v>0</v>
      </c>
      <c r="H48" s="58"/>
      <c r="I48" s="56"/>
      <c r="J48" s="58"/>
      <c r="K48" s="56"/>
      <c r="L48" s="58"/>
      <c r="M48" s="56"/>
      <c r="N48" s="58"/>
      <c r="O48" s="56"/>
      <c r="P48" s="56"/>
      <c r="Q48" s="59">
        <f t="shared" si="0"/>
        <v>0</v>
      </c>
      <c r="R48" s="60">
        <f t="shared" si="1"/>
        <v>0</v>
      </c>
    </row>
    <row r="49" spans="1:18" x14ac:dyDescent="0.2">
      <c r="A49" s="45">
        <v>44</v>
      </c>
      <c r="B49" s="46" t="s">
        <v>256</v>
      </c>
      <c r="C49" s="47" t="s">
        <v>257</v>
      </c>
      <c r="D49" s="48" t="s">
        <v>6</v>
      </c>
      <c r="E49" s="49">
        <v>45155</v>
      </c>
      <c r="F49" s="50">
        <v>19285209</v>
      </c>
      <c r="G49" s="48">
        <v>8</v>
      </c>
      <c r="H49" s="50">
        <v>17401628.189999998</v>
      </c>
      <c r="I49" s="48">
        <v>5</v>
      </c>
      <c r="J49" s="50">
        <v>11673669.689999999</v>
      </c>
      <c r="K49" s="48">
        <v>2</v>
      </c>
      <c r="L49" s="50">
        <v>3447958.5</v>
      </c>
      <c r="M49" s="48">
        <v>1</v>
      </c>
      <c r="N49" s="50">
        <v>2280000</v>
      </c>
      <c r="O49" s="48"/>
      <c r="P49" s="48"/>
      <c r="Q49" s="51">
        <f t="shared" si="0"/>
        <v>0.78410496821683395</v>
      </c>
      <c r="R49" s="52">
        <f t="shared" si="1"/>
        <v>0.17878771757153369</v>
      </c>
    </row>
    <row r="50" spans="1:18" x14ac:dyDescent="0.2">
      <c r="A50" s="53">
        <v>45</v>
      </c>
      <c r="B50" s="54" t="s">
        <v>183</v>
      </c>
      <c r="C50" s="55" t="s">
        <v>182</v>
      </c>
      <c r="D50" s="56" t="s">
        <v>6</v>
      </c>
      <c r="E50" s="57">
        <v>45076</v>
      </c>
      <c r="F50" s="58">
        <v>40895073</v>
      </c>
      <c r="G50" s="56">
        <v>0</v>
      </c>
      <c r="H50" s="58"/>
      <c r="I50" s="56"/>
      <c r="J50" s="58"/>
      <c r="K50" s="56"/>
      <c r="L50" s="58"/>
      <c r="M50" s="56"/>
      <c r="N50" s="58"/>
      <c r="O50" s="56"/>
      <c r="P50" s="56"/>
      <c r="Q50" s="59">
        <f t="shared" si="0"/>
        <v>0</v>
      </c>
      <c r="R50" s="60">
        <f t="shared" si="1"/>
        <v>0</v>
      </c>
    </row>
    <row r="51" spans="1:18" ht="25.5" x14ac:dyDescent="0.2">
      <c r="A51" s="45">
        <v>46</v>
      </c>
      <c r="B51" s="46" t="s">
        <v>220</v>
      </c>
      <c r="C51" s="47" t="s">
        <v>221</v>
      </c>
      <c r="D51" s="48" t="s">
        <v>6</v>
      </c>
      <c r="E51" s="49">
        <v>45069</v>
      </c>
      <c r="F51" s="50">
        <v>32307628</v>
      </c>
      <c r="G51" s="48">
        <v>10</v>
      </c>
      <c r="H51" s="50">
        <v>6261416.3799999999</v>
      </c>
      <c r="I51" s="48">
        <v>10</v>
      </c>
      <c r="J51" s="50">
        <v>6261416.3799999999</v>
      </c>
      <c r="K51" s="48"/>
      <c r="L51" s="50"/>
      <c r="M51" s="48"/>
      <c r="N51" s="50"/>
      <c r="O51" s="48"/>
      <c r="P51" s="48"/>
      <c r="Q51" s="51">
        <f t="shared" si="0"/>
        <v>0.19380613086172713</v>
      </c>
      <c r="R51" s="52">
        <f t="shared" si="1"/>
        <v>0</v>
      </c>
    </row>
    <row r="52" spans="1:18" x14ac:dyDescent="0.2">
      <c r="A52" s="53">
        <v>47</v>
      </c>
      <c r="B52" s="54" t="s">
        <v>264</v>
      </c>
      <c r="C52" s="55" t="s">
        <v>265</v>
      </c>
      <c r="D52" s="56" t="s">
        <v>6</v>
      </c>
      <c r="E52" s="57">
        <v>45155</v>
      </c>
      <c r="F52" s="58">
        <v>41489210</v>
      </c>
      <c r="G52" s="56">
        <v>0</v>
      </c>
      <c r="H52" s="58"/>
      <c r="I52" s="56"/>
      <c r="J52" s="58"/>
      <c r="K52" s="56"/>
      <c r="L52" s="58"/>
      <c r="M52" s="56"/>
      <c r="N52" s="58"/>
      <c r="O52" s="56"/>
      <c r="P52" s="56"/>
      <c r="Q52" s="59">
        <f t="shared" si="0"/>
        <v>0</v>
      </c>
      <c r="R52" s="60">
        <f t="shared" si="1"/>
        <v>0</v>
      </c>
    </row>
    <row r="53" spans="1:18" ht="25.5" x14ac:dyDescent="0.2">
      <c r="A53" s="45">
        <v>48</v>
      </c>
      <c r="B53" s="46" t="s">
        <v>88</v>
      </c>
      <c r="C53" s="47" t="s">
        <v>89</v>
      </c>
      <c r="D53" s="48" t="s">
        <v>6</v>
      </c>
      <c r="E53" s="49">
        <v>44952</v>
      </c>
      <c r="F53" s="50">
        <v>47569538</v>
      </c>
      <c r="G53" s="48">
        <v>7</v>
      </c>
      <c r="H53" s="50">
        <v>6790817.71</v>
      </c>
      <c r="I53" s="48">
        <v>6</v>
      </c>
      <c r="J53" s="50">
        <v>5745818.0999999996</v>
      </c>
      <c r="K53" s="48">
        <v>1</v>
      </c>
      <c r="L53" s="50">
        <v>1044999.61</v>
      </c>
      <c r="M53" s="48"/>
      <c r="N53" s="50"/>
      <c r="O53" s="48"/>
      <c r="P53" s="48"/>
      <c r="Q53" s="51">
        <f t="shared" si="0"/>
        <v>0.14275559518782796</v>
      </c>
      <c r="R53" s="52">
        <f t="shared" si="1"/>
        <v>2.1967831808667133E-2</v>
      </c>
    </row>
    <row r="54" spans="1:18" ht="25.5" x14ac:dyDescent="0.2">
      <c r="A54" s="53">
        <v>49</v>
      </c>
      <c r="B54" s="54" t="s">
        <v>196</v>
      </c>
      <c r="C54" s="55" t="s">
        <v>197</v>
      </c>
      <c r="D54" s="56" t="s">
        <v>6</v>
      </c>
      <c r="E54" s="57">
        <v>45092</v>
      </c>
      <c r="F54" s="58">
        <v>41972593</v>
      </c>
      <c r="G54" s="56">
        <v>0</v>
      </c>
      <c r="H54" s="58"/>
      <c r="I54" s="56"/>
      <c r="J54" s="58"/>
      <c r="K54" s="56"/>
      <c r="L54" s="58"/>
      <c r="M54" s="56"/>
      <c r="N54" s="58"/>
      <c r="O54" s="56"/>
      <c r="P54" s="56"/>
      <c r="Q54" s="59">
        <f t="shared" si="0"/>
        <v>0</v>
      </c>
      <c r="R54" s="60">
        <f t="shared" si="1"/>
        <v>0</v>
      </c>
    </row>
    <row r="55" spans="1:18" ht="25.5" x14ac:dyDescent="0.2">
      <c r="A55" s="45">
        <v>50</v>
      </c>
      <c r="B55" s="46" t="s">
        <v>194</v>
      </c>
      <c r="C55" s="47" t="s">
        <v>195</v>
      </c>
      <c r="D55" s="48" t="s">
        <v>6</v>
      </c>
      <c r="E55" s="49">
        <v>45063</v>
      </c>
      <c r="F55" s="50">
        <v>29710833</v>
      </c>
      <c r="G55" s="48">
        <v>0</v>
      </c>
      <c r="H55" s="50"/>
      <c r="I55" s="48"/>
      <c r="J55" s="50"/>
      <c r="K55" s="48"/>
      <c r="L55" s="50"/>
      <c r="M55" s="48"/>
      <c r="N55" s="50"/>
      <c r="O55" s="48"/>
      <c r="P55" s="48"/>
      <c r="Q55" s="51">
        <f t="shared" si="0"/>
        <v>0</v>
      </c>
      <c r="R55" s="52">
        <f t="shared" si="1"/>
        <v>0</v>
      </c>
    </row>
    <row r="56" spans="1:18" x14ac:dyDescent="0.2">
      <c r="A56" s="53">
        <v>51</v>
      </c>
      <c r="B56" s="54" t="s">
        <v>158</v>
      </c>
      <c r="C56" s="55" t="s">
        <v>159</v>
      </c>
      <c r="D56" s="56" t="s">
        <v>6</v>
      </c>
      <c r="E56" s="57">
        <v>45042</v>
      </c>
      <c r="F56" s="58">
        <v>67838450</v>
      </c>
      <c r="G56" s="56">
        <v>21</v>
      </c>
      <c r="H56" s="58">
        <v>30410733.970000003</v>
      </c>
      <c r="I56" s="56">
        <v>18</v>
      </c>
      <c r="J56" s="58">
        <v>26085934.990000002</v>
      </c>
      <c r="K56" s="56">
        <v>3</v>
      </c>
      <c r="L56" s="58">
        <v>4324798.9800000004</v>
      </c>
      <c r="M56" s="56"/>
      <c r="N56" s="58"/>
      <c r="O56" s="56"/>
      <c r="P56" s="56"/>
      <c r="Q56" s="59">
        <f t="shared" si="0"/>
        <v>0.44828167462552582</v>
      </c>
      <c r="R56" s="60">
        <f t="shared" si="1"/>
        <v>6.3751441549740606E-2</v>
      </c>
    </row>
    <row r="57" spans="1:18" ht="25.5" x14ac:dyDescent="0.2">
      <c r="A57" s="45">
        <v>52</v>
      </c>
      <c r="B57" s="46" t="s">
        <v>200</v>
      </c>
      <c r="C57" s="47" t="s">
        <v>201</v>
      </c>
      <c r="D57" s="48" t="s">
        <v>6</v>
      </c>
      <c r="E57" s="49">
        <v>45056</v>
      </c>
      <c r="F57" s="50">
        <v>36043042</v>
      </c>
      <c r="G57" s="48">
        <v>0</v>
      </c>
      <c r="H57" s="50"/>
      <c r="I57" s="48"/>
      <c r="J57" s="50"/>
      <c r="K57" s="48"/>
      <c r="L57" s="50"/>
      <c r="M57" s="48"/>
      <c r="N57" s="50"/>
      <c r="O57" s="48"/>
      <c r="P57" s="48"/>
      <c r="Q57" s="51">
        <f t="shared" si="0"/>
        <v>0</v>
      </c>
      <c r="R57" s="52">
        <f t="shared" si="1"/>
        <v>0</v>
      </c>
    </row>
    <row r="58" spans="1:18" x14ac:dyDescent="0.2">
      <c r="A58" s="53">
        <v>53</v>
      </c>
      <c r="B58" s="54" t="s">
        <v>154</v>
      </c>
      <c r="C58" s="55" t="s">
        <v>155</v>
      </c>
      <c r="D58" s="56" t="s">
        <v>6</v>
      </c>
      <c r="E58" s="57">
        <v>45037</v>
      </c>
      <c r="F58" s="58">
        <v>42370777</v>
      </c>
      <c r="G58" s="56">
        <v>4</v>
      </c>
      <c r="H58" s="58">
        <v>8369073.5300000003</v>
      </c>
      <c r="I58" s="56">
        <v>4</v>
      </c>
      <c r="J58" s="58">
        <v>8369073.5300000003</v>
      </c>
      <c r="K58" s="56"/>
      <c r="L58" s="58"/>
      <c r="M58" s="56"/>
      <c r="N58" s="58"/>
      <c r="O58" s="56"/>
      <c r="P58" s="56"/>
      <c r="Q58" s="59">
        <f t="shared" si="0"/>
        <v>0.19751994470150974</v>
      </c>
      <c r="R58" s="60">
        <f t="shared" si="1"/>
        <v>0</v>
      </c>
    </row>
    <row r="59" spans="1:18" x14ac:dyDescent="0.2">
      <c r="A59" s="45">
        <v>54</v>
      </c>
      <c r="B59" s="46" t="s">
        <v>52</v>
      </c>
      <c r="C59" s="47" t="s">
        <v>53</v>
      </c>
      <c r="D59" s="48" t="s">
        <v>6</v>
      </c>
      <c r="E59" s="49">
        <v>44938</v>
      </c>
      <c r="F59" s="50">
        <v>42932664</v>
      </c>
      <c r="G59" s="48">
        <v>13</v>
      </c>
      <c r="H59" s="50">
        <v>12447418.290000001</v>
      </c>
      <c r="I59" s="48">
        <v>11</v>
      </c>
      <c r="J59" s="50">
        <v>8983556.5099999998</v>
      </c>
      <c r="K59" s="48">
        <v>2</v>
      </c>
      <c r="L59" s="50">
        <v>3463861.78</v>
      </c>
      <c r="M59" s="48"/>
      <c r="N59" s="50"/>
      <c r="O59" s="48"/>
      <c r="P59" s="48"/>
      <c r="Q59" s="51">
        <f t="shared" si="0"/>
        <v>0.28992885906171578</v>
      </c>
      <c r="R59" s="52">
        <f t="shared" si="1"/>
        <v>8.0681268229709668E-2</v>
      </c>
    </row>
    <row r="60" spans="1:18" ht="13.5" thickBot="1" x14ac:dyDescent="0.25">
      <c r="A60" s="69">
        <v>55</v>
      </c>
      <c r="B60" s="70" t="s">
        <v>222</v>
      </c>
      <c r="C60" s="71" t="s">
        <v>223</v>
      </c>
      <c r="D60" s="72" t="s">
        <v>6</v>
      </c>
      <c r="E60" s="73">
        <v>45099</v>
      </c>
      <c r="F60" s="74">
        <v>41349633</v>
      </c>
      <c r="G60" s="72">
        <v>0</v>
      </c>
      <c r="H60" s="74"/>
      <c r="I60" s="72"/>
      <c r="J60" s="74"/>
      <c r="K60" s="72"/>
      <c r="L60" s="74"/>
      <c r="M60" s="72"/>
      <c r="N60" s="74"/>
      <c r="O60" s="72"/>
      <c r="P60" s="72"/>
      <c r="Q60" s="75">
        <f t="shared" si="0"/>
        <v>0</v>
      </c>
      <c r="R60" s="76">
        <f t="shared" si="1"/>
        <v>0</v>
      </c>
    </row>
    <row r="61" spans="1:18" x14ac:dyDescent="0.2">
      <c r="A61" s="77">
        <v>56</v>
      </c>
      <c r="B61" s="78" t="s">
        <v>38</v>
      </c>
      <c r="C61" s="79" t="s">
        <v>39</v>
      </c>
      <c r="D61" s="80" t="s">
        <v>7</v>
      </c>
      <c r="E61" s="81">
        <v>44916</v>
      </c>
      <c r="F61" s="82">
        <v>82440978</v>
      </c>
      <c r="G61" s="80">
        <v>19</v>
      </c>
      <c r="H61" s="82">
        <v>70661929.400000006</v>
      </c>
      <c r="I61" s="80">
        <v>11</v>
      </c>
      <c r="J61" s="82">
        <v>44076178.229999997</v>
      </c>
      <c r="K61" s="80">
        <v>7</v>
      </c>
      <c r="L61" s="82">
        <v>22785751.170000002</v>
      </c>
      <c r="M61" s="80">
        <v>1</v>
      </c>
      <c r="N61" s="82">
        <v>3800000</v>
      </c>
      <c r="O61" s="80"/>
      <c r="P61" s="80"/>
      <c r="Q61" s="83">
        <f t="shared" si="0"/>
        <v>0.81102785316302284</v>
      </c>
      <c r="R61" s="84">
        <f t="shared" si="1"/>
        <v>0.27638865674300955</v>
      </c>
    </row>
    <row r="62" spans="1:18" x14ac:dyDescent="0.2">
      <c r="A62" s="53">
        <v>57</v>
      </c>
      <c r="B62" s="54" t="s">
        <v>102</v>
      </c>
      <c r="C62" s="55" t="s">
        <v>103</v>
      </c>
      <c r="D62" s="56" t="s">
        <v>7</v>
      </c>
      <c r="E62" s="57">
        <v>44978</v>
      </c>
      <c r="F62" s="58">
        <v>28985722</v>
      </c>
      <c r="G62" s="56">
        <v>6</v>
      </c>
      <c r="H62" s="58">
        <v>28581974.280000001</v>
      </c>
      <c r="I62" s="56">
        <v>4</v>
      </c>
      <c r="J62" s="58">
        <v>12581974.32</v>
      </c>
      <c r="K62" s="56">
        <v>2</v>
      </c>
      <c r="L62" s="58">
        <v>15999999.960000001</v>
      </c>
      <c r="M62" s="56"/>
      <c r="N62" s="58"/>
      <c r="O62" s="56"/>
      <c r="P62" s="56"/>
      <c r="Q62" s="59">
        <f t="shared" si="0"/>
        <v>0.98607080686139204</v>
      </c>
      <c r="R62" s="60">
        <f t="shared" si="1"/>
        <v>0.55199590888231109</v>
      </c>
    </row>
    <row r="63" spans="1:18" x14ac:dyDescent="0.2">
      <c r="A63" s="45">
        <v>58</v>
      </c>
      <c r="B63" s="46" t="s">
        <v>286</v>
      </c>
      <c r="C63" s="47" t="s">
        <v>287</v>
      </c>
      <c r="D63" s="48" t="s">
        <v>7</v>
      </c>
      <c r="E63" s="49">
        <v>45196</v>
      </c>
      <c r="F63" s="50">
        <v>43490615</v>
      </c>
      <c r="G63" s="48">
        <v>0</v>
      </c>
      <c r="H63" s="50"/>
      <c r="I63" s="48"/>
      <c r="J63" s="50"/>
      <c r="K63" s="48"/>
      <c r="L63" s="50"/>
      <c r="M63" s="48"/>
      <c r="N63" s="50"/>
      <c r="O63" s="48"/>
      <c r="P63" s="48"/>
      <c r="Q63" s="51">
        <f t="shared" si="0"/>
        <v>0</v>
      </c>
      <c r="R63" s="52">
        <f t="shared" si="1"/>
        <v>0</v>
      </c>
    </row>
    <row r="64" spans="1:18" x14ac:dyDescent="0.2">
      <c r="A64" s="53">
        <v>59</v>
      </c>
      <c r="B64" s="54" t="s">
        <v>152</v>
      </c>
      <c r="C64" s="55" t="s">
        <v>153</v>
      </c>
      <c r="D64" s="56" t="s">
        <v>7</v>
      </c>
      <c r="E64" s="57">
        <v>45068</v>
      </c>
      <c r="F64" s="58">
        <v>27503374</v>
      </c>
      <c r="G64" s="56">
        <v>2</v>
      </c>
      <c r="H64" s="58">
        <v>18528205.300000001</v>
      </c>
      <c r="I64" s="56">
        <v>2</v>
      </c>
      <c r="J64" s="58">
        <v>18528205.300000001</v>
      </c>
      <c r="K64" s="56"/>
      <c r="L64" s="58"/>
      <c r="M64" s="56"/>
      <c r="N64" s="58"/>
      <c r="O64" s="56"/>
      <c r="P64" s="56"/>
      <c r="Q64" s="59">
        <f t="shared" si="0"/>
        <v>0.67367026678254094</v>
      </c>
      <c r="R64" s="60">
        <f t="shared" si="1"/>
        <v>0</v>
      </c>
    </row>
    <row r="65" spans="1:18" x14ac:dyDescent="0.2">
      <c r="A65" s="45">
        <v>60</v>
      </c>
      <c r="B65" s="46" t="s">
        <v>80</v>
      </c>
      <c r="C65" s="47" t="s">
        <v>81</v>
      </c>
      <c r="D65" s="48" t="s">
        <v>7</v>
      </c>
      <c r="E65" s="49">
        <v>44959</v>
      </c>
      <c r="F65" s="50">
        <v>43551673</v>
      </c>
      <c r="G65" s="48">
        <v>7</v>
      </c>
      <c r="H65" s="50">
        <v>23477394.16</v>
      </c>
      <c r="I65" s="48">
        <v>7</v>
      </c>
      <c r="J65" s="50">
        <v>23477394.16</v>
      </c>
      <c r="K65" s="48"/>
      <c r="L65" s="50"/>
      <c r="M65" s="48"/>
      <c r="N65" s="50"/>
      <c r="O65" s="48"/>
      <c r="P65" s="48"/>
      <c r="Q65" s="51">
        <f t="shared" si="0"/>
        <v>0.53906985754600056</v>
      </c>
      <c r="R65" s="52">
        <f t="shared" si="1"/>
        <v>0</v>
      </c>
    </row>
    <row r="66" spans="1:18" ht="13.5" thickBot="1" x14ac:dyDescent="0.25">
      <c r="A66" s="69">
        <v>61</v>
      </c>
      <c r="B66" s="70" t="s">
        <v>82</v>
      </c>
      <c r="C66" s="71" t="s">
        <v>83</v>
      </c>
      <c r="D66" s="72" t="s">
        <v>7</v>
      </c>
      <c r="E66" s="73">
        <v>44959</v>
      </c>
      <c r="F66" s="74">
        <v>24944102</v>
      </c>
      <c r="G66" s="72">
        <v>3</v>
      </c>
      <c r="H66" s="74">
        <v>19752435.469999999</v>
      </c>
      <c r="I66" s="72">
        <v>2</v>
      </c>
      <c r="J66" s="74">
        <v>11592436.120000001</v>
      </c>
      <c r="K66" s="72">
        <v>1</v>
      </c>
      <c r="L66" s="74">
        <v>8159999.3499999996</v>
      </c>
      <c r="M66" s="72"/>
      <c r="N66" s="74"/>
      <c r="O66" s="72"/>
      <c r="P66" s="72"/>
      <c r="Q66" s="75">
        <f t="shared" si="0"/>
        <v>0.79186797223648298</v>
      </c>
      <c r="R66" s="76">
        <f t="shared" si="1"/>
        <v>0.32713141367045401</v>
      </c>
    </row>
    <row r="67" spans="1:18" x14ac:dyDescent="0.2">
      <c r="A67" s="77">
        <v>62</v>
      </c>
      <c r="B67" s="78" t="s">
        <v>116</v>
      </c>
      <c r="C67" s="79" t="s">
        <v>117</v>
      </c>
      <c r="D67" s="80" t="s">
        <v>8</v>
      </c>
      <c r="E67" s="81">
        <v>44985</v>
      </c>
      <c r="F67" s="82">
        <v>26648447</v>
      </c>
      <c r="G67" s="80">
        <v>9</v>
      </c>
      <c r="H67" s="82">
        <v>13974711.35</v>
      </c>
      <c r="I67" s="80">
        <v>7</v>
      </c>
      <c r="J67" s="82">
        <v>10334180.870000001</v>
      </c>
      <c r="K67" s="80">
        <v>1</v>
      </c>
      <c r="L67" s="82">
        <v>1417400</v>
      </c>
      <c r="M67" s="80">
        <v>1</v>
      </c>
      <c r="N67" s="82">
        <v>2223130.48</v>
      </c>
      <c r="O67" s="80"/>
      <c r="P67" s="80"/>
      <c r="Q67" s="83">
        <f t="shared" si="0"/>
        <v>0.44098558051056413</v>
      </c>
      <c r="R67" s="84">
        <f t="shared" si="1"/>
        <v>5.3188840610486607E-2</v>
      </c>
    </row>
    <row r="68" spans="1:18" x14ac:dyDescent="0.2">
      <c r="A68" s="53">
        <v>63</v>
      </c>
      <c r="B68" s="54" t="s">
        <v>348</v>
      </c>
      <c r="C68" s="55" t="s">
        <v>349</v>
      </c>
      <c r="D68" s="56" t="s">
        <v>8</v>
      </c>
      <c r="E68" s="57">
        <v>45280</v>
      </c>
      <c r="F68" s="58">
        <v>40376428</v>
      </c>
      <c r="G68" s="56">
        <v>0</v>
      </c>
      <c r="H68" s="58"/>
      <c r="I68" s="56"/>
      <c r="J68" s="58"/>
      <c r="K68" s="56"/>
      <c r="L68" s="58"/>
      <c r="M68" s="56"/>
      <c r="N68" s="58"/>
      <c r="O68" s="56"/>
      <c r="P68" s="56"/>
      <c r="Q68" s="59">
        <f t="shared" si="0"/>
        <v>0</v>
      </c>
      <c r="R68" s="60">
        <f t="shared" si="1"/>
        <v>0</v>
      </c>
    </row>
    <row r="69" spans="1:18" x14ac:dyDescent="0.2">
      <c r="A69" s="45">
        <v>64</v>
      </c>
      <c r="B69" s="46" t="s">
        <v>118</v>
      </c>
      <c r="C69" s="47" t="s">
        <v>119</v>
      </c>
      <c r="D69" s="48" t="s">
        <v>8</v>
      </c>
      <c r="E69" s="49">
        <v>45002</v>
      </c>
      <c r="F69" s="50">
        <v>30485361</v>
      </c>
      <c r="G69" s="48">
        <v>2</v>
      </c>
      <c r="H69" s="50">
        <v>6283338.46</v>
      </c>
      <c r="I69" s="48">
        <v>1</v>
      </c>
      <c r="J69" s="50">
        <v>4383338.46</v>
      </c>
      <c r="K69" s="48"/>
      <c r="L69" s="50"/>
      <c r="M69" s="48">
        <v>1</v>
      </c>
      <c r="N69" s="50">
        <v>1900000</v>
      </c>
      <c r="O69" s="48"/>
      <c r="P69" s="48"/>
      <c r="Q69" s="51">
        <f t="shared" si="0"/>
        <v>0.14378502718075079</v>
      </c>
      <c r="R69" s="52">
        <f t="shared" si="1"/>
        <v>0</v>
      </c>
    </row>
    <row r="70" spans="1:18" x14ac:dyDescent="0.2">
      <c r="A70" s="53">
        <v>65</v>
      </c>
      <c r="B70" s="54" t="s">
        <v>156</v>
      </c>
      <c r="C70" s="55" t="s">
        <v>157</v>
      </c>
      <c r="D70" s="56" t="s">
        <v>8</v>
      </c>
      <c r="E70" s="57">
        <v>45056</v>
      </c>
      <c r="F70" s="58">
        <v>58871621</v>
      </c>
      <c r="G70" s="56">
        <v>4</v>
      </c>
      <c r="H70" s="58">
        <v>7485774.2599999998</v>
      </c>
      <c r="I70" s="56">
        <v>2</v>
      </c>
      <c r="J70" s="58">
        <v>2562520.25</v>
      </c>
      <c r="K70" s="56">
        <v>2</v>
      </c>
      <c r="L70" s="58">
        <v>4923254.01</v>
      </c>
      <c r="M70" s="56"/>
      <c r="N70" s="58"/>
      <c r="O70" s="56"/>
      <c r="P70" s="56"/>
      <c r="Q70" s="59">
        <f t="shared" si="0"/>
        <v>0.12715420660830792</v>
      </c>
      <c r="R70" s="60">
        <f t="shared" si="1"/>
        <v>8.3626948372969037E-2</v>
      </c>
    </row>
    <row r="71" spans="1:18" x14ac:dyDescent="0.2">
      <c r="A71" s="45">
        <v>66</v>
      </c>
      <c r="B71" s="46" t="s">
        <v>202</v>
      </c>
      <c r="C71" s="47" t="s">
        <v>203</v>
      </c>
      <c r="D71" s="48" t="s">
        <v>8</v>
      </c>
      <c r="E71" s="49">
        <v>45069</v>
      </c>
      <c r="F71" s="50">
        <v>67664184</v>
      </c>
      <c r="G71" s="48">
        <v>0</v>
      </c>
      <c r="H71" s="50"/>
      <c r="I71" s="48"/>
      <c r="J71" s="50"/>
      <c r="K71" s="48"/>
      <c r="L71" s="50"/>
      <c r="M71" s="48"/>
      <c r="N71" s="50"/>
      <c r="O71" s="48"/>
      <c r="P71" s="48"/>
      <c r="Q71" s="51">
        <f t="shared" si="0"/>
        <v>0</v>
      </c>
      <c r="R71" s="52">
        <f t="shared" si="1"/>
        <v>0</v>
      </c>
    </row>
    <row r="72" spans="1:18" x14ac:dyDescent="0.2">
      <c r="A72" s="53">
        <v>67</v>
      </c>
      <c r="B72" s="54" t="s">
        <v>258</v>
      </c>
      <c r="C72" s="55" t="s">
        <v>259</v>
      </c>
      <c r="D72" s="56" t="s">
        <v>8</v>
      </c>
      <c r="E72" s="57">
        <v>45132</v>
      </c>
      <c r="F72" s="58">
        <v>65922982.000000007</v>
      </c>
      <c r="G72" s="56">
        <v>0</v>
      </c>
      <c r="H72" s="58"/>
      <c r="I72" s="56"/>
      <c r="J72" s="58"/>
      <c r="K72" s="56"/>
      <c r="L72" s="58"/>
      <c r="M72" s="56"/>
      <c r="N72" s="58"/>
      <c r="O72" s="56"/>
      <c r="P72" s="56"/>
      <c r="Q72" s="59">
        <f t="shared" si="0"/>
        <v>0</v>
      </c>
      <c r="R72" s="60">
        <f t="shared" si="1"/>
        <v>0</v>
      </c>
    </row>
    <row r="73" spans="1:18" x14ac:dyDescent="0.2">
      <c r="A73" s="45">
        <v>68</v>
      </c>
      <c r="B73" s="46" t="s">
        <v>206</v>
      </c>
      <c r="C73" s="47" t="s">
        <v>207</v>
      </c>
      <c r="D73" s="48" t="s">
        <v>8</v>
      </c>
      <c r="E73" s="49">
        <v>45117</v>
      </c>
      <c r="F73" s="50">
        <v>19808056</v>
      </c>
      <c r="G73" s="48">
        <v>3</v>
      </c>
      <c r="H73" s="50">
        <v>6272105.9399999995</v>
      </c>
      <c r="I73" s="48">
        <v>2</v>
      </c>
      <c r="J73" s="50">
        <v>3466821.58</v>
      </c>
      <c r="K73" s="48">
        <v>1</v>
      </c>
      <c r="L73" s="50">
        <v>2805284.36</v>
      </c>
      <c r="M73" s="48"/>
      <c r="N73" s="50"/>
      <c r="O73" s="48"/>
      <c r="P73" s="48"/>
      <c r="Q73" s="51">
        <f t="shared" si="0"/>
        <v>0.31664419466503929</v>
      </c>
      <c r="R73" s="52">
        <f t="shared" si="1"/>
        <v>0.14162340615353672</v>
      </c>
    </row>
    <row r="74" spans="1:18" x14ac:dyDescent="0.2">
      <c r="A74" s="53">
        <v>69</v>
      </c>
      <c r="B74" s="54" t="s">
        <v>188</v>
      </c>
      <c r="C74" s="55" t="s">
        <v>189</v>
      </c>
      <c r="D74" s="56" t="s">
        <v>8</v>
      </c>
      <c r="E74" s="57">
        <v>45082</v>
      </c>
      <c r="F74" s="58">
        <v>31506546</v>
      </c>
      <c r="G74" s="56">
        <v>4</v>
      </c>
      <c r="H74" s="58">
        <v>8567104.7200000007</v>
      </c>
      <c r="I74" s="56">
        <v>4</v>
      </c>
      <c r="J74" s="58">
        <v>8567104.7200000007</v>
      </c>
      <c r="K74" s="56"/>
      <c r="L74" s="58"/>
      <c r="M74" s="56"/>
      <c r="N74" s="58"/>
      <c r="O74" s="56"/>
      <c r="P74" s="56"/>
      <c r="Q74" s="59">
        <f t="shared" ref="Q74:Q137" si="2">(J74+L74)/F74</f>
        <v>0.27191507187109626</v>
      </c>
      <c r="R74" s="60">
        <f t="shared" ref="R74:R137" si="3">L74/F74</f>
        <v>0</v>
      </c>
    </row>
    <row r="75" spans="1:18" x14ac:dyDescent="0.2">
      <c r="A75" s="45">
        <v>70</v>
      </c>
      <c r="B75" s="46" t="s">
        <v>276</v>
      </c>
      <c r="C75" s="47" t="s">
        <v>274</v>
      </c>
      <c r="D75" s="48" t="s">
        <v>8</v>
      </c>
      <c r="E75" s="49">
        <v>45170</v>
      </c>
      <c r="F75" s="50">
        <v>55889615</v>
      </c>
      <c r="G75" s="48">
        <v>0</v>
      </c>
      <c r="H75" s="50"/>
      <c r="I75" s="48"/>
      <c r="J75" s="50"/>
      <c r="K75" s="48"/>
      <c r="L75" s="50"/>
      <c r="M75" s="48"/>
      <c r="N75" s="50"/>
      <c r="O75" s="48"/>
      <c r="P75" s="48"/>
      <c r="Q75" s="51">
        <f t="shared" si="2"/>
        <v>0</v>
      </c>
      <c r="R75" s="52">
        <f t="shared" si="3"/>
        <v>0</v>
      </c>
    </row>
    <row r="76" spans="1:18" x14ac:dyDescent="0.2">
      <c r="A76" s="53">
        <v>71</v>
      </c>
      <c r="B76" s="54" t="s">
        <v>40</v>
      </c>
      <c r="C76" s="55" t="s">
        <v>41</v>
      </c>
      <c r="D76" s="56" t="s">
        <v>8</v>
      </c>
      <c r="E76" s="57">
        <v>44907</v>
      </c>
      <c r="F76" s="58">
        <v>70982875</v>
      </c>
      <c r="G76" s="56">
        <v>17</v>
      </c>
      <c r="H76" s="58">
        <v>27437944.809999999</v>
      </c>
      <c r="I76" s="56">
        <v>5</v>
      </c>
      <c r="J76" s="58">
        <v>5598586.3499999996</v>
      </c>
      <c r="K76" s="56">
        <v>12</v>
      </c>
      <c r="L76" s="58">
        <v>21839358.460000001</v>
      </c>
      <c r="M76" s="56"/>
      <c r="N76" s="58"/>
      <c r="O76" s="56"/>
      <c r="P76" s="56"/>
      <c r="Q76" s="59">
        <f t="shared" si="2"/>
        <v>0.38654316002275202</v>
      </c>
      <c r="R76" s="60">
        <f t="shared" si="3"/>
        <v>0.30767080736022601</v>
      </c>
    </row>
    <row r="77" spans="1:18" x14ac:dyDescent="0.2">
      <c r="A77" s="45">
        <v>72</v>
      </c>
      <c r="B77" s="46" t="s">
        <v>78</v>
      </c>
      <c r="C77" s="47" t="s">
        <v>79</v>
      </c>
      <c r="D77" s="48" t="s">
        <v>8</v>
      </c>
      <c r="E77" s="49">
        <v>44993</v>
      </c>
      <c r="F77" s="50">
        <v>42136732</v>
      </c>
      <c r="G77" s="48">
        <v>3</v>
      </c>
      <c r="H77" s="50">
        <v>6492605.9000000004</v>
      </c>
      <c r="I77" s="48">
        <v>3</v>
      </c>
      <c r="J77" s="50">
        <v>6492605.9000000004</v>
      </c>
      <c r="K77" s="48"/>
      <c r="L77" s="50"/>
      <c r="M77" s="48"/>
      <c r="N77" s="50"/>
      <c r="O77" s="48"/>
      <c r="P77" s="48"/>
      <c r="Q77" s="51">
        <f t="shared" si="2"/>
        <v>0.15408422988284901</v>
      </c>
      <c r="R77" s="52">
        <f t="shared" si="3"/>
        <v>0</v>
      </c>
    </row>
    <row r="78" spans="1:18" ht="13.5" thickBot="1" x14ac:dyDescent="0.25">
      <c r="A78" s="69">
        <v>73</v>
      </c>
      <c r="B78" s="70" t="s">
        <v>382</v>
      </c>
      <c r="C78" s="105" t="s">
        <v>383</v>
      </c>
      <c r="D78" s="106" t="s">
        <v>8</v>
      </c>
      <c r="E78" s="73" t="s">
        <v>392</v>
      </c>
      <c r="F78" s="74">
        <v>21747428</v>
      </c>
      <c r="G78" s="72">
        <v>0</v>
      </c>
      <c r="H78" s="74"/>
      <c r="I78" s="72"/>
      <c r="J78" s="74"/>
      <c r="K78" s="72"/>
      <c r="L78" s="74"/>
      <c r="M78" s="72"/>
      <c r="N78" s="74"/>
      <c r="O78" s="72"/>
      <c r="P78" s="72"/>
      <c r="Q78" s="75">
        <f t="shared" si="2"/>
        <v>0</v>
      </c>
      <c r="R78" s="76">
        <f t="shared" si="3"/>
        <v>0</v>
      </c>
    </row>
    <row r="79" spans="1:18" x14ac:dyDescent="0.2">
      <c r="A79" s="77">
        <v>74</v>
      </c>
      <c r="B79" s="78" t="s">
        <v>332</v>
      </c>
      <c r="C79" s="79" t="s">
        <v>333</v>
      </c>
      <c r="D79" s="80" t="s">
        <v>9</v>
      </c>
      <c r="E79" s="81">
        <v>45253</v>
      </c>
      <c r="F79" s="82">
        <v>24817028</v>
      </c>
      <c r="G79" s="80">
        <v>0</v>
      </c>
      <c r="H79" s="82"/>
      <c r="I79" s="80"/>
      <c r="J79" s="82"/>
      <c r="K79" s="80"/>
      <c r="L79" s="82"/>
      <c r="M79" s="80"/>
      <c r="N79" s="82"/>
      <c r="O79" s="80"/>
      <c r="P79" s="80"/>
      <c r="Q79" s="83">
        <f t="shared" si="2"/>
        <v>0</v>
      </c>
      <c r="R79" s="84">
        <f t="shared" si="3"/>
        <v>0</v>
      </c>
    </row>
    <row r="80" spans="1:18" x14ac:dyDescent="0.2">
      <c r="A80" s="53">
        <v>75</v>
      </c>
      <c r="B80" s="54" t="s">
        <v>292</v>
      </c>
      <c r="C80" s="55" t="s">
        <v>293</v>
      </c>
      <c r="D80" s="56" t="s">
        <v>9</v>
      </c>
      <c r="E80" s="57">
        <v>45196</v>
      </c>
      <c r="F80" s="58">
        <v>55756774.910000004</v>
      </c>
      <c r="G80" s="56">
        <v>0</v>
      </c>
      <c r="H80" s="58"/>
      <c r="I80" s="56"/>
      <c r="J80" s="58"/>
      <c r="K80" s="56"/>
      <c r="L80" s="58"/>
      <c r="M80" s="56"/>
      <c r="N80" s="58"/>
      <c r="O80" s="56"/>
      <c r="P80" s="56"/>
      <c r="Q80" s="59">
        <f t="shared" si="2"/>
        <v>0</v>
      </c>
      <c r="R80" s="60">
        <f t="shared" si="3"/>
        <v>0</v>
      </c>
    </row>
    <row r="81" spans="1:18" x14ac:dyDescent="0.2">
      <c r="A81" s="45">
        <v>76</v>
      </c>
      <c r="B81" s="46" t="s">
        <v>350</v>
      </c>
      <c r="C81" s="47" t="s">
        <v>351</v>
      </c>
      <c r="D81" s="48" t="s">
        <v>9</v>
      </c>
      <c r="E81" s="49">
        <v>45280</v>
      </c>
      <c r="F81" s="50">
        <v>21851610</v>
      </c>
      <c r="G81" s="48">
        <v>0</v>
      </c>
      <c r="H81" s="50"/>
      <c r="I81" s="48"/>
      <c r="J81" s="50"/>
      <c r="K81" s="48"/>
      <c r="L81" s="50"/>
      <c r="M81" s="48"/>
      <c r="N81" s="50"/>
      <c r="O81" s="48"/>
      <c r="P81" s="48"/>
      <c r="Q81" s="51">
        <f t="shared" si="2"/>
        <v>0</v>
      </c>
      <c r="R81" s="52">
        <f t="shared" si="3"/>
        <v>0</v>
      </c>
    </row>
    <row r="82" spans="1:18" x14ac:dyDescent="0.2">
      <c r="A82" s="53">
        <v>77</v>
      </c>
      <c r="B82" s="54" t="s">
        <v>54</v>
      </c>
      <c r="C82" s="55" t="s">
        <v>59</v>
      </c>
      <c r="D82" s="56" t="s">
        <v>9</v>
      </c>
      <c r="E82" s="57">
        <v>44937</v>
      </c>
      <c r="F82" s="58">
        <v>25648644</v>
      </c>
      <c r="G82" s="56">
        <v>3</v>
      </c>
      <c r="H82" s="58">
        <v>2781449.27</v>
      </c>
      <c r="I82" s="56">
        <v>2</v>
      </c>
      <c r="J82" s="58">
        <v>1706090.78</v>
      </c>
      <c r="K82" s="56">
        <v>1</v>
      </c>
      <c r="L82" s="58">
        <v>1075358.49</v>
      </c>
      <c r="M82" s="56"/>
      <c r="N82" s="58"/>
      <c r="O82" s="56"/>
      <c r="P82" s="56"/>
      <c r="Q82" s="59">
        <f t="shared" si="2"/>
        <v>0.10844430099306615</v>
      </c>
      <c r="R82" s="60">
        <f t="shared" si="3"/>
        <v>4.1926524068874753E-2</v>
      </c>
    </row>
    <row r="83" spans="1:18" x14ac:dyDescent="0.2">
      <c r="A83" s="45">
        <v>78</v>
      </c>
      <c r="B83" s="46" t="s">
        <v>55</v>
      </c>
      <c r="C83" s="47" t="s">
        <v>58</v>
      </c>
      <c r="D83" s="48" t="s">
        <v>9</v>
      </c>
      <c r="E83" s="49">
        <v>44945</v>
      </c>
      <c r="F83" s="50">
        <v>62059855</v>
      </c>
      <c r="G83" s="48">
        <v>8</v>
      </c>
      <c r="H83" s="50">
        <v>23546220.960000001</v>
      </c>
      <c r="I83" s="48">
        <v>6</v>
      </c>
      <c r="J83" s="50">
        <v>21207932.759999998</v>
      </c>
      <c r="K83" s="48">
        <v>2</v>
      </c>
      <c r="L83" s="50">
        <v>2338288.2000000002</v>
      </c>
      <c r="M83" s="48"/>
      <c r="N83" s="50"/>
      <c r="O83" s="48"/>
      <c r="P83" s="48"/>
      <c r="Q83" s="51">
        <f t="shared" si="2"/>
        <v>0.37941147236003042</v>
      </c>
      <c r="R83" s="52">
        <f t="shared" si="3"/>
        <v>3.7677951390637315E-2</v>
      </c>
    </row>
    <row r="84" spans="1:18" x14ac:dyDescent="0.2">
      <c r="A84" s="53">
        <v>79</v>
      </c>
      <c r="B84" s="54" t="s">
        <v>296</v>
      </c>
      <c r="C84" s="55" t="s">
        <v>297</v>
      </c>
      <c r="D84" s="56" t="s">
        <v>9</v>
      </c>
      <c r="E84" s="57">
        <v>45183</v>
      </c>
      <c r="F84" s="58">
        <v>41094415</v>
      </c>
      <c r="G84" s="56">
        <v>0</v>
      </c>
      <c r="H84" s="58"/>
      <c r="I84" s="56"/>
      <c r="J84" s="58"/>
      <c r="K84" s="56"/>
      <c r="L84" s="58"/>
      <c r="M84" s="56"/>
      <c r="N84" s="58"/>
      <c r="O84" s="56"/>
      <c r="P84" s="56"/>
      <c r="Q84" s="59">
        <f t="shared" si="2"/>
        <v>0</v>
      </c>
      <c r="R84" s="60">
        <f t="shared" si="3"/>
        <v>0</v>
      </c>
    </row>
    <row r="85" spans="1:18" x14ac:dyDescent="0.2">
      <c r="A85" s="45">
        <v>80</v>
      </c>
      <c r="B85" s="46" t="s">
        <v>236</v>
      </c>
      <c r="C85" s="47" t="s">
        <v>237</v>
      </c>
      <c r="D85" s="48" t="s">
        <v>9</v>
      </c>
      <c r="E85" s="49">
        <v>45107</v>
      </c>
      <c r="F85" s="50">
        <v>20143258</v>
      </c>
      <c r="G85" s="48">
        <v>4</v>
      </c>
      <c r="H85" s="50">
        <v>17103350.210000001</v>
      </c>
      <c r="I85" s="48">
        <v>3</v>
      </c>
      <c r="J85" s="50">
        <v>15578600.209999999</v>
      </c>
      <c r="K85" s="48">
        <v>1</v>
      </c>
      <c r="L85" s="50">
        <v>1524750</v>
      </c>
      <c r="M85" s="48"/>
      <c r="N85" s="50"/>
      <c r="O85" s="48"/>
      <c r="P85" s="48"/>
      <c r="Q85" s="51">
        <f t="shared" si="2"/>
        <v>0.84908559528950089</v>
      </c>
      <c r="R85" s="52">
        <f t="shared" si="3"/>
        <v>7.5695302120441496E-2</v>
      </c>
    </row>
    <row r="86" spans="1:18" x14ac:dyDescent="0.2">
      <c r="A86" s="53">
        <v>81</v>
      </c>
      <c r="B86" s="54" t="s">
        <v>261</v>
      </c>
      <c r="C86" s="55" t="s">
        <v>260</v>
      </c>
      <c r="D86" s="56" t="s">
        <v>9</v>
      </c>
      <c r="E86" s="57">
        <v>45125</v>
      </c>
      <c r="F86" s="58">
        <v>33300539</v>
      </c>
      <c r="G86" s="56">
        <v>0</v>
      </c>
      <c r="H86" s="58"/>
      <c r="I86" s="56"/>
      <c r="J86" s="58"/>
      <c r="K86" s="56"/>
      <c r="L86" s="58"/>
      <c r="M86" s="56"/>
      <c r="N86" s="58"/>
      <c r="O86" s="56"/>
      <c r="P86" s="56"/>
      <c r="Q86" s="59">
        <f t="shared" si="2"/>
        <v>0</v>
      </c>
      <c r="R86" s="60">
        <f t="shared" si="3"/>
        <v>0</v>
      </c>
    </row>
    <row r="87" spans="1:18" x14ac:dyDescent="0.2">
      <c r="A87" s="45">
        <v>82</v>
      </c>
      <c r="B87" s="46" t="s">
        <v>288</v>
      </c>
      <c r="C87" s="47" t="s">
        <v>289</v>
      </c>
      <c r="D87" s="48" t="s">
        <v>9</v>
      </c>
      <c r="E87" s="49">
        <v>45196</v>
      </c>
      <c r="F87" s="50">
        <v>33053389</v>
      </c>
      <c r="G87" s="48">
        <v>0</v>
      </c>
      <c r="H87" s="50"/>
      <c r="I87" s="48"/>
      <c r="J87" s="50"/>
      <c r="K87" s="48"/>
      <c r="L87" s="50"/>
      <c r="M87" s="48"/>
      <c r="N87" s="50"/>
      <c r="O87" s="48"/>
      <c r="P87" s="48"/>
      <c r="Q87" s="51">
        <f t="shared" si="2"/>
        <v>0</v>
      </c>
      <c r="R87" s="52">
        <f t="shared" si="3"/>
        <v>0</v>
      </c>
    </row>
    <row r="88" spans="1:18" x14ac:dyDescent="0.2">
      <c r="A88" s="53">
        <v>83</v>
      </c>
      <c r="B88" s="54" t="s">
        <v>132</v>
      </c>
      <c r="C88" s="55" t="s">
        <v>133</v>
      </c>
      <c r="D88" s="56" t="s">
        <v>9</v>
      </c>
      <c r="E88" s="57">
        <v>45028</v>
      </c>
      <c r="F88" s="58">
        <v>31699383</v>
      </c>
      <c r="G88" s="56">
        <v>18</v>
      </c>
      <c r="H88" s="58">
        <v>29826486.679999996</v>
      </c>
      <c r="I88" s="56">
        <v>16</v>
      </c>
      <c r="J88" s="58">
        <v>28379907.389999997</v>
      </c>
      <c r="K88" s="56">
        <v>2</v>
      </c>
      <c r="L88" s="58">
        <v>1446579.29</v>
      </c>
      <c r="M88" s="56"/>
      <c r="N88" s="58"/>
      <c r="O88" s="56"/>
      <c r="P88" s="56"/>
      <c r="Q88" s="59">
        <f t="shared" si="2"/>
        <v>0.94091694718474472</v>
      </c>
      <c r="R88" s="60">
        <f t="shared" si="3"/>
        <v>4.5634304301758806E-2</v>
      </c>
    </row>
    <row r="89" spans="1:18" x14ac:dyDescent="0.2">
      <c r="A89" s="45">
        <v>84</v>
      </c>
      <c r="B89" s="46" t="s">
        <v>160</v>
      </c>
      <c r="C89" s="47" t="s">
        <v>161</v>
      </c>
      <c r="D89" s="48" t="s">
        <v>9</v>
      </c>
      <c r="E89" s="49">
        <v>45068</v>
      </c>
      <c r="F89" s="50">
        <v>28108652</v>
      </c>
      <c r="G89" s="48">
        <v>4</v>
      </c>
      <c r="H89" s="50">
        <v>10894018.18</v>
      </c>
      <c r="I89" s="48">
        <v>4</v>
      </c>
      <c r="J89" s="50">
        <v>10894018.18</v>
      </c>
      <c r="K89" s="48"/>
      <c r="L89" s="50"/>
      <c r="M89" s="48"/>
      <c r="N89" s="50"/>
      <c r="O89" s="48"/>
      <c r="P89" s="48"/>
      <c r="Q89" s="51">
        <f t="shared" si="2"/>
        <v>0.38756814734481043</v>
      </c>
      <c r="R89" s="52">
        <f t="shared" si="3"/>
        <v>0</v>
      </c>
    </row>
    <row r="90" spans="1:18" x14ac:dyDescent="0.2">
      <c r="A90" s="53">
        <v>85</v>
      </c>
      <c r="B90" s="54" t="s">
        <v>34</v>
      </c>
      <c r="C90" s="55" t="s">
        <v>35</v>
      </c>
      <c r="D90" s="56" t="s">
        <v>9</v>
      </c>
      <c r="E90" s="57">
        <v>44938</v>
      </c>
      <c r="F90" s="58">
        <v>19007215</v>
      </c>
      <c r="G90" s="56">
        <v>4</v>
      </c>
      <c r="H90" s="58">
        <v>15923487.390000001</v>
      </c>
      <c r="I90" s="56">
        <v>4</v>
      </c>
      <c r="J90" s="58">
        <v>15923487.390000001</v>
      </c>
      <c r="K90" s="56"/>
      <c r="L90" s="58"/>
      <c r="M90" s="56"/>
      <c r="N90" s="58"/>
      <c r="O90" s="56"/>
      <c r="P90" s="56"/>
      <c r="Q90" s="59">
        <f t="shared" si="2"/>
        <v>0.83776015528839975</v>
      </c>
      <c r="R90" s="60">
        <f t="shared" si="3"/>
        <v>0</v>
      </c>
    </row>
    <row r="91" spans="1:18" ht="25.5" x14ac:dyDescent="0.2">
      <c r="A91" s="45">
        <v>86</v>
      </c>
      <c r="B91" s="46" t="s">
        <v>238</v>
      </c>
      <c r="C91" s="47" t="s">
        <v>239</v>
      </c>
      <c r="D91" s="48" t="s">
        <v>9</v>
      </c>
      <c r="E91" s="49">
        <v>45121</v>
      </c>
      <c r="F91" s="50">
        <v>42095107</v>
      </c>
      <c r="G91" s="48">
        <v>0</v>
      </c>
      <c r="H91" s="50"/>
      <c r="I91" s="48"/>
      <c r="J91" s="50"/>
      <c r="K91" s="48"/>
      <c r="L91" s="50"/>
      <c r="M91" s="48"/>
      <c r="N91" s="50"/>
      <c r="O91" s="48"/>
      <c r="P91" s="48"/>
      <c r="Q91" s="51">
        <f t="shared" si="2"/>
        <v>0</v>
      </c>
      <c r="R91" s="52">
        <f t="shared" si="3"/>
        <v>0</v>
      </c>
    </row>
    <row r="92" spans="1:18" x14ac:dyDescent="0.2">
      <c r="A92" s="53">
        <v>87</v>
      </c>
      <c r="B92" s="54" t="s">
        <v>227</v>
      </c>
      <c r="C92" s="55" t="s">
        <v>224</v>
      </c>
      <c r="D92" s="56" t="s">
        <v>9</v>
      </c>
      <c r="E92" s="57">
        <v>45093</v>
      </c>
      <c r="F92" s="58">
        <v>30559367</v>
      </c>
      <c r="G92" s="56">
        <v>17</v>
      </c>
      <c r="H92" s="58">
        <v>23605919.480000004</v>
      </c>
      <c r="I92" s="56">
        <v>17</v>
      </c>
      <c r="J92" s="58">
        <v>23605919.480000004</v>
      </c>
      <c r="K92" s="56"/>
      <c r="L92" s="58"/>
      <c r="M92" s="56"/>
      <c r="N92" s="58"/>
      <c r="O92" s="56"/>
      <c r="P92" s="56"/>
      <c r="Q92" s="59">
        <f t="shared" si="2"/>
        <v>0.77246100941815987</v>
      </c>
      <c r="R92" s="60">
        <f t="shared" si="3"/>
        <v>0</v>
      </c>
    </row>
    <row r="93" spans="1:18" x14ac:dyDescent="0.2">
      <c r="A93" s="45">
        <v>88</v>
      </c>
      <c r="B93" s="46" t="s">
        <v>262</v>
      </c>
      <c r="C93" s="47" t="s">
        <v>263</v>
      </c>
      <c r="D93" s="48" t="s">
        <v>9</v>
      </c>
      <c r="E93" s="49">
        <v>45127</v>
      </c>
      <c r="F93" s="50">
        <v>56893529</v>
      </c>
      <c r="G93" s="48">
        <v>30</v>
      </c>
      <c r="H93" s="50">
        <v>30594000.299999997</v>
      </c>
      <c r="I93" s="48">
        <v>30</v>
      </c>
      <c r="J93" s="50">
        <v>30594000.299999997</v>
      </c>
      <c r="K93" s="48"/>
      <c r="L93" s="50"/>
      <c r="M93" s="48"/>
      <c r="N93" s="50"/>
      <c r="O93" s="48"/>
      <c r="P93" s="48"/>
      <c r="Q93" s="51">
        <f t="shared" si="2"/>
        <v>0.53774130094830286</v>
      </c>
      <c r="R93" s="52">
        <f t="shared" si="3"/>
        <v>0</v>
      </c>
    </row>
    <row r="94" spans="1:18" ht="13.5" thickBot="1" x14ac:dyDescent="0.25">
      <c r="A94" s="69">
        <v>89</v>
      </c>
      <c r="B94" s="70" t="s">
        <v>136</v>
      </c>
      <c r="C94" s="71" t="s">
        <v>137</v>
      </c>
      <c r="D94" s="72" t="s">
        <v>9</v>
      </c>
      <c r="E94" s="73">
        <v>45012</v>
      </c>
      <c r="F94" s="74">
        <v>17587602</v>
      </c>
      <c r="G94" s="72">
        <v>0</v>
      </c>
      <c r="H94" s="74"/>
      <c r="I94" s="72"/>
      <c r="J94" s="74"/>
      <c r="K94" s="72"/>
      <c r="L94" s="74"/>
      <c r="M94" s="72"/>
      <c r="N94" s="74"/>
      <c r="O94" s="72"/>
      <c r="P94" s="72"/>
      <c r="Q94" s="75">
        <f t="shared" si="2"/>
        <v>0</v>
      </c>
      <c r="R94" s="76">
        <f t="shared" si="3"/>
        <v>0</v>
      </c>
    </row>
    <row r="95" spans="1:18" x14ac:dyDescent="0.2">
      <c r="A95" s="77">
        <v>90</v>
      </c>
      <c r="B95" s="78" t="s">
        <v>122</v>
      </c>
      <c r="C95" s="79" t="s">
        <v>123</v>
      </c>
      <c r="D95" s="80" t="s">
        <v>10</v>
      </c>
      <c r="E95" s="81">
        <v>45020</v>
      </c>
      <c r="F95" s="82">
        <v>26821334</v>
      </c>
      <c r="G95" s="80">
        <v>2</v>
      </c>
      <c r="H95" s="82">
        <v>4092833.49</v>
      </c>
      <c r="I95" s="80">
        <v>2</v>
      </c>
      <c r="J95" s="82">
        <v>4092833.49</v>
      </c>
      <c r="K95" s="80"/>
      <c r="L95" s="82"/>
      <c r="M95" s="80"/>
      <c r="N95" s="82"/>
      <c r="O95" s="80"/>
      <c r="P95" s="80"/>
      <c r="Q95" s="83">
        <f t="shared" si="2"/>
        <v>0.15259619413411726</v>
      </c>
      <c r="R95" s="84">
        <f t="shared" si="3"/>
        <v>0</v>
      </c>
    </row>
    <row r="96" spans="1:18" x14ac:dyDescent="0.2">
      <c r="A96" s="53">
        <v>91</v>
      </c>
      <c r="B96" s="54" t="s">
        <v>68</v>
      </c>
      <c r="C96" s="55" t="s">
        <v>69</v>
      </c>
      <c r="D96" s="56" t="s">
        <v>10</v>
      </c>
      <c r="E96" s="57">
        <v>44935</v>
      </c>
      <c r="F96" s="58">
        <v>22573424</v>
      </c>
      <c r="G96" s="56">
        <v>1</v>
      </c>
      <c r="H96" s="58">
        <v>22573424</v>
      </c>
      <c r="I96" s="56">
        <v>1</v>
      </c>
      <c r="J96" s="58">
        <v>22573424</v>
      </c>
      <c r="K96" s="56"/>
      <c r="L96" s="58"/>
      <c r="M96" s="56"/>
      <c r="N96" s="58"/>
      <c r="O96" s="56"/>
      <c r="P96" s="56"/>
      <c r="Q96" s="59">
        <f t="shared" si="2"/>
        <v>1</v>
      </c>
      <c r="R96" s="60">
        <f t="shared" si="3"/>
        <v>0</v>
      </c>
    </row>
    <row r="97" spans="1:18" x14ac:dyDescent="0.2">
      <c r="A97" s="45">
        <v>92</v>
      </c>
      <c r="B97" s="46" t="s">
        <v>76</v>
      </c>
      <c r="C97" s="47" t="s">
        <v>77</v>
      </c>
      <c r="D97" s="48" t="s">
        <v>10</v>
      </c>
      <c r="E97" s="49">
        <v>44945</v>
      </c>
      <c r="F97" s="50">
        <v>26047081</v>
      </c>
      <c r="G97" s="48">
        <v>0</v>
      </c>
      <c r="H97" s="50"/>
      <c r="I97" s="48"/>
      <c r="J97" s="50"/>
      <c r="K97" s="48"/>
      <c r="L97" s="50"/>
      <c r="M97" s="48"/>
      <c r="N97" s="50"/>
      <c r="O97" s="48"/>
      <c r="P97" s="48"/>
      <c r="Q97" s="51">
        <f t="shared" si="2"/>
        <v>0</v>
      </c>
      <c r="R97" s="52">
        <f t="shared" si="3"/>
        <v>0</v>
      </c>
    </row>
    <row r="98" spans="1:18" x14ac:dyDescent="0.2">
      <c r="A98" s="53">
        <v>93</v>
      </c>
      <c r="B98" s="54" t="s">
        <v>198</v>
      </c>
      <c r="C98" s="55" t="s">
        <v>199</v>
      </c>
      <c r="D98" s="56" t="s">
        <v>10</v>
      </c>
      <c r="E98" s="57">
        <v>45069</v>
      </c>
      <c r="F98" s="58">
        <v>62249184</v>
      </c>
      <c r="G98" s="56">
        <v>2</v>
      </c>
      <c r="H98" s="58">
        <v>7364225.2800000003</v>
      </c>
      <c r="I98" s="56">
        <v>2</v>
      </c>
      <c r="J98" s="58">
        <v>7364225.2800000003</v>
      </c>
      <c r="K98" s="56"/>
      <c r="L98" s="58"/>
      <c r="M98" s="56"/>
      <c r="N98" s="58"/>
      <c r="O98" s="56"/>
      <c r="P98" s="56"/>
      <c r="Q98" s="59">
        <f t="shared" si="2"/>
        <v>0.11830235846947006</v>
      </c>
      <c r="R98" s="60">
        <f t="shared" si="3"/>
        <v>0</v>
      </c>
    </row>
    <row r="99" spans="1:18" ht="25.5" x14ac:dyDescent="0.2">
      <c r="A99" s="45">
        <v>94</v>
      </c>
      <c r="B99" s="46" t="s">
        <v>308</v>
      </c>
      <c r="C99" s="47" t="s">
        <v>309</v>
      </c>
      <c r="D99" s="48" t="s">
        <v>10</v>
      </c>
      <c r="E99" s="49">
        <v>45236</v>
      </c>
      <c r="F99" s="50">
        <v>38636146</v>
      </c>
      <c r="G99" s="48">
        <v>0</v>
      </c>
      <c r="H99" s="50"/>
      <c r="I99" s="48"/>
      <c r="J99" s="50"/>
      <c r="K99" s="48"/>
      <c r="L99" s="50"/>
      <c r="M99" s="48"/>
      <c r="N99" s="50"/>
      <c r="O99" s="48"/>
      <c r="P99" s="48"/>
      <c r="Q99" s="51">
        <f t="shared" si="2"/>
        <v>0</v>
      </c>
      <c r="R99" s="52">
        <f t="shared" si="3"/>
        <v>0</v>
      </c>
    </row>
    <row r="100" spans="1:18" x14ac:dyDescent="0.2">
      <c r="A100" s="53">
        <v>95</v>
      </c>
      <c r="B100" s="54" t="s">
        <v>44</v>
      </c>
      <c r="C100" s="55" t="s">
        <v>45</v>
      </c>
      <c r="D100" s="56" t="s">
        <v>10</v>
      </c>
      <c r="E100" s="57">
        <v>44935</v>
      </c>
      <c r="F100" s="58">
        <v>88649954</v>
      </c>
      <c r="G100" s="56">
        <v>8</v>
      </c>
      <c r="H100" s="58">
        <v>46768770.349999994</v>
      </c>
      <c r="I100" s="56">
        <v>4</v>
      </c>
      <c r="J100" s="58">
        <v>12848100.380000001</v>
      </c>
      <c r="K100" s="56">
        <v>3</v>
      </c>
      <c r="L100" s="58">
        <v>26296208.419999998</v>
      </c>
      <c r="M100" s="56">
        <v>1</v>
      </c>
      <c r="N100" s="58">
        <v>7624461.5499999998</v>
      </c>
      <c r="O100" s="56"/>
      <c r="P100" s="56"/>
      <c r="Q100" s="59">
        <f t="shared" si="2"/>
        <v>0.4415603960719483</v>
      </c>
      <c r="R100" s="60">
        <f t="shared" si="3"/>
        <v>0.29662969052414845</v>
      </c>
    </row>
    <row r="101" spans="1:18" x14ac:dyDescent="0.2">
      <c r="A101" s="45">
        <v>96</v>
      </c>
      <c r="B101" s="46" t="s">
        <v>50</v>
      </c>
      <c r="C101" s="47" t="s">
        <v>51</v>
      </c>
      <c r="D101" s="48" t="s">
        <v>10</v>
      </c>
      <c r="E101" s="49">
        <v>44938</v>
      </c>
      <c r="F101" s="50">
        <v>26594892.800000001</v>
      </c>
      <c r="G101" s="48">
        <v>2</v>
      </c>
      <c r="H101" s="50">
        <v>4559620</v>
      </c>
      <c r="I101" s="48">
        <v>1</v>
      </c>
      <c r="J101" s="50">
        <v>284620</v>
      </c>
      <c r="K101" s="48">
        <v>1</v>
      </c>
      <c r="L101" s="50">
        <v>4275000</v>
      </c>
      <c r="M101" s="48"/>
      <c r="N101" s="50"/>
      <c r="O101" s="48"/>
      <c r="P101" s="48"/>
      <c r="Q101" s="51">
        <f t="shared" si="2"/>
        <v>0.17144720357737256</v>
      </c>
      <c r="R101" s="52">
        <f t="shared" si="3"/>
        <v>0.16074514878285201</v>
      </c>
    </row>
    <row r="102" spans="1:18" x14ac:dyDescent="0.2">
      <c r="A102" s="53">
        <v>97</v>
      </c>
      <c r="B102" s="54" t="s">
        <v>252</v>
      </c>
      <c r="C102" s="55" t="s">
        <v>253</v>
      </c>
      <c r="D102" s="56" t="s">
        <v>10</v>
      </c>
      <c r="E102" s="57">
        <v>45125</v>
      </c>
      <c r="F102" s="58">
        <v>32803286</v>
      </c>
      <c r="G102" s="56">
        <v>0</v>
      </c>
      <c r="H102" s="58"/>
      <c r="I102" s="56"/>
      <c r="J102" s="58"/>
      <c r="K102" s="56"/>
      <c r="L102" s="58"/>
      <c r="M102" s="56"/>
      <c r="N102" s="58"/>
      <c r="O102" s="56"/>
      <c r="P102" s="56"/>
      <c r="Q102" s="59">
        <f t="shared" si="2"/>
        <v>0</v>
      </c>
      <c r="R102" s="60">
        <f t="shared" si="3"/>
        <v>0</v>
      </c>
    </row>
    <row r="103" spans="1:18" ht="25.5" x14ac:dyDescent="0.2">
      <c r="A103" s="45">
        <v>98</v>
      </c>
      <c r="B103" s="46" t="s">
        <v>72</v>
      </c>
      <c r="C103" s="47" t="s">
        <v>73</v>
      </c>
      <c r="D103" s="48" t="s">
        <v>10</v>
      </c>
      <c r="E103" s="49">
        <v>44937</v>
      </c>
      <c r="F103" s="50">
        <v>28702095</v>
      </c>
      <c r="G103" s="48">
        <v>6</v>
      </c>
      <c r="H103" s="50">
        <v>11999996.810000001</v>
      </c>
      <c r="I103" s="48">
        <v>4</v>
      </c>
      <c r="J103" s="50">
        <v>6499997.5700000003</v>
      </c>
      <c r="K103" s="48">
        <v>2</v>
      </c>
      <c r="L103" s="50">
        <v>5499999.2400000002</v>
      </c>
      <c r="M103" s="48"/>
      <c r="N103" s="50"/>
      <c r="O103" s="48"/>
      <c r="P103" s="48"/>
      <c r="Q103" s="51">
        <f t="shared" si="2"/>
        <v>0.41808783679379502</v>
      </c>
      <c r="R103" s="52">
        <f t="shared" si="3"/>
        <v>0.19162361632487107</v>
      </c>
    </row>
    <row r="104" spans="1:18" x14ac:dyDescent="0.2">
      <c r="A104" s="53">
        <v>99</v>
      </c>
      <c r="B104" s="54" t="s">
        <v>90</v>
      </c>
      <c r="C104" s="55" t="s">
        <v>91</v>
      </c>
      <c r="D104" s="56" t="s">
        <v>10</v>
      </c>
      <c r="E104" s="57">
        <v>44959</v>
      </c>
      <c r="F104" s="58">
        <v>75881001</v>
      </c>
      <c r="G104" s="56">
        <v>12</v>
      </c>
      <c r="H104" s="58">
        <v>42220680.560000002</v>
      </c>
      <c r="I104" s="56">
        <v>5</v>
      </c>
      <c r="J104" s="58">
        <v>17729646.359999999</v>
      </c>
      <c r="K104" s="56">
        <v>6</v>
      </c>
      <c r="L104" s="85">
        <v>21641035.149999999</v>
      </c>
      <c r="M104" s="56">
        <v>1</v>
      </c>
      <c r="N104" s="58">
        <v>2849999.05</v>
      </c>
      <c r="O104" s="56"/>
      <c r="P104" s="56"/>
      <c r="Q104" s="59">
        <f t="shared" si="2"/>
        <v>0.51884768243898094</v>
      </c>
      <c r="R104" s="60">
        <f t="shared" si="3"/>
        <v>0.28519701723492025</v>
      </c>
    </row>
    <row r="105" spans="1:18" x14ac:dyDescent="0.2">
      <c r="A105" s="45">
        <v>100</v>
      </c>
      <c r="B105" s="46" t="s">
        <v>124</v>
      </c>
      <c r="C105" s="47" t="s">
        <v>125</v>
      </c>
      <c r="D105" s="48" t="s">
        <v>10</v>
      </c>
      <c r="E105" s="49">
        <v>45005</v>
      </c>
      <c r="F105" s="50">
        <v>23905626</v>
      </c>
      <c r="G105" s="48">
        <v>8</v>
      </c>
      <c r="H105" s="50">
        <v>22149535.739999998</v>
      </c>
      <c r="I105" s="48">
        <v>6</v>
      </c>
      <c r="J105" s="50">
        <v>16146963.07</v>
      </c>
      <c r="K105" s="48">
        <v>2</v>
      </c>
      <c r="L105" s="50">
        <v>6002572.6699999999</v>
      </c>
      <c r="M105" s="48"/>
      <c r="N105" s="50"/>
      <c r="O105" s="48"/>
      <c r="P105" s="48"/>
      <c r="Q105" s="51">
        <f t="shared" si="2"/>
        <v>0.92654071221560996</v>
      </c>
      <c r="R105" s="52">
        <f t="shared" si="3"/>
        <v>0.25109456117149997</v>
      </c>
    </row>
    <row r="106" spans="1:18" ht="25.5" x14ac:dyDescent="0.2">
      <c r="A106" s="53">
        <v>101</v>
      </c>
      <c r="B106" s="54" t="s">
        <v>108</v>
      </c>
      <c r="C106" s="55" t="s">
        <v>109</v>
      </c>
      <c r="D106" s="56" t="s">
        <v>10</v>
      </c>
      <c r="E106" s="57">
        <v>44985</v>
      </c>
      <c r="F106" s="58">
        <v>20741792</v>
      </c>
      <c r="G106" s="56">
        <v>8</v>
      </c>
      <c r="H106" s="58">
        <v>7525291.0700000003</v>
      </c>
      <c r="I106" s="56">
        <v>6</v>
      </c>
      <c r="J106" s="58">
        <v>6046693.7699999996</v>
      </c>
      <c r="K106" s="56">
        <v>1</v>
      </c>
      <c r="L106" s="58">
        <v>706398.94</v>
      </c>
      <c r="M106" s="56">
        <v>1</v>
      </c>
      <c r="N106" s="58">
        <v>772198.36</v>
      </c>
      <c r="O106" s="56"/>
      <c r="P106" s="56"/>
      <c r="Q106" s="59">
        <f t="shared" si="2"/>
        <v>0.32557903916884323</v>
      </c>
      <c r="R106" s="60">
        <f t="shared" si="3"/>
        <v>3.4056794128491885E-2</v>
      </c>
    </row>
    <row r="107" spans="1:18" ht="13.5" thickBot="1" x14ac:dyDescent="0.25">
      <c r="A107" s="61">
        <v>102</v>
      </c>
      <c r="B107" s="62" t="s">
        <v>162</v>
      </c>
      <c r="C107" s="63" t="s">
        <v>163</v>
      </c>
      <c r="D107" s="64" t="s">
        <v>10</v>
      </c>
      <c r="E107" s="65">
        <v>45042</v>
      </c>
      <c r="F107" s="66">
        <v>36263233</v>
      </c>
      <c r="G107" s="64">
        <v>5</v>
      </c>
      <c r="H107" s="66">
        <v>17273123.75</v>
      </c>
      <c r="I107" s="64">
        <v>5</v>
      </c>
      <c r="J107" s="66">
        <v>17273123.75</v>
      </c>
      <c r="K107" s="64"/>
      <c r="L107" s="66"/>
      <c r="M107" s="64"/>
      <c r="N107" s="66"/>
      <c r="O107" s="64"/>
      <c r="P107" s="64"/>
      <c r="Q107" s="67">
        <f t="shared" si="2"/>
        <v>0.47632608350171096</v>
      </c>
      <c r="R107" s="68">
        <f t="shared" si="3"/>
        <v>0</v>
      </c>
    </row>
    <row r="108" spans="1:18" x14ac:dyDescent="0.2">
      <c r="A108" s="37">
        <v>103</v>
      </c>
      <c r="B108" s="38" t="s">
        <v>386</v>
      </c>
      <c r="C108" s="39" t="s">
        <v>387</v>
      </c>
      <c r="D108" s="40" t="s">
        <v>11</v>
      </c>
      <c r="E108" s="41">
        <v>45322</v>
      </c>
      <c r="F108" s="42">
        <v>10287508</v>
      </c>
      <c r="G108" s="40">
        <v>0</v>
      </c>
      <c r="H108" s="42"/>
      <c r="I108" s="40"/>
      <c r="J108" s="42"/>
      <c r="K108" s="40"/>
      <c r="L108" s="42"/>
      <c r="M108" s="40"/>
      <c r="N108" s="42"/>
      <c r="O108" s="40"/>
      <c r="P108" s="40"/>
      <c r="Q108" s="43">
        <f t="shared" si="2"/>
        <v>0</v>
      </c>
      <c r="R108" s="44">
        <f t="shared" si="3"/>
        <v>0</v>
      </c>
    </row>
    <row r="109" spans="1:18" x14ac:dyDescent="0.2">
      <c r="A109" s="45">
        <v>104</v>
      </c>
      <c r="B109" s="46" t="s">
        <v>356</v>
      </c>
      <c r="C109" s="47" t="s">
        <v>357</v>
      </c>
      <c r="D109" s="48" t="s">
        <v>11</v>
      </c>
      <c r="E109" s="49">
        <v>45300</v>
      </c>
      <c r="F109" s="50">
        <v>35735037</v>
      </c>
      <c r="G109" s="48">
        <v>0</v>
      </c>
      <c r="H109" s="50"/>
      <c r="I109" s="48"/>
      <c r="J109" s="50"/>
      <c r="K109" s="48"/>
      <c r="L109" s="50"/>
      <c r="M109" s="48"/>
      <c r="N109" s="50"/>
      <c r="O109" s="48"/>
      <c r="P109" s="48"/>
      <c r="Q109" s="51">
        <f t="shared" si="2"/>
        <v>0</v>
      </c>
      <c r="R109" s="52">
        <f t="shared" si="3"/>
        <v>0</v>
      </c>
    </row>
    <row r="110" spans="1:18" x14ac:dyDescent="0.2">
      <c r="A110" s="53">
        <v>105</v>
      </c>
      <c r="B110" s="54" t="s">
        <v>120</v>
      </c>
      <c r="C110" s="55" t="s">
        <v>121</v>
      </c>
      <c r="D110" s="56" t="s">
        <v>11</v>
      </c>
      <c r="E110" s="57">
        <v>45012</v>
      </c>
      <c r="F110" s="58">
        <v>42805269</v>
      </c>
      <c r="G110" s="56">
        <v>5</v>
      </c>
      <c r="H110" s="58">
        <v>40596003.009999998</v>
      </c>
      <c r="I110" s="56">
        <v>5</v>
      </c>
      <c r="J110" s="58">
        <v>40596003.009999998</v>
      </c>
      <c r="K110" s="56"/>
      <c r="L110" s="58"/>
      <c r="M110" s="56"/>
      <c r="N110" s="58"/>
      <c r="O110" s="56"/>
      <c r="P110" s="56"/>
      <c r="Q110" s="59">
        <f t="shared" si="2"/>
        <v>0.94838798957203141</v>
      </c>
      <c r="R110" s="60">
        <f t="shared" si="3"/>
        <v>0</v>
      </c>
    </row>
    <row r="111" spans="1:18" x14ac:dyDescent="0.2">
      <c r="A111" s="45">
        <v>106</v>
      </c>
      <c r="B111" s="46" t="s">
        <v>352</v>
      </c>
      <c r="C111" s="47" t="s">
        <v>353</v>
      </c>
      <c r="D111" s="48" t="s">
        <v>11</v>
      </c>
      <c r="E111" s="49">
        <v>45274</v>
      </c>
      <c r="F111" s="50">
        <v>21963996.800000001</v>
      </c>
      <c r="G111" s="48">
        <v>0</v>
      </c>
      <c r="H111" s="50"/>
      <c r="I111" s="48"/>
      <c r="J111" s="50"/>
      <c r="K111" s="48"/>
      <c r="L111" s="50"/>
      <c r="M111" s="48"/>
      <c r="N111" s="50"/>
      <c r="O111" s="48"/>
      <c r="P111" s="48"/>
      <c r="Q111" s="51">
        <f t="shared" si="2"/>
        <v>0</v>
      </c>
      <c r="R111" s="52">
        <f t="shared" si="3"/>
        <v>0</v>
      </c>
    </row>
    <row r="112" spans="1:18" x14ac:dyDescent="0.2">
      <c r="A112" s="53">
        <v>107</v>
      </c>
      <c r="B112" s="54" t="s">
        <v>190</v>
      </c>
      <c r="C112" s="55" t="s">
        <v>191</v>
      </c>
      <c r="D112" s="56" t="s">
        <v>11</v>
      </c>
      <c r="E112" s="57">
        <v>45068</v>
      </c>
      <c r="F112" s="58">
        <v>36112046</v>
      </c>
      <c r="G112" s="56">
        <v>0</v>
      </c>
      <c r="H112" s="58"/>
      <c r="I112" s="56"/>
      <c r="J112" s="58"/>
      <c r="K112" s="56"/>
      <c r="L112" s="58"/>
      <c r="M112" s="56"/>
      <c r="N112" s="58"/>
      <c r="O112" s="56"/>
      <c r="P112" s="56"/>
      <c r="Q112" s="59">
        <f t="shared" si="2"/>
        <v>0</v>
      </c>
      <c r="R112" s="60">
        <f t="shared" si="3"/>
        <v>0</v>
      </c>
    </row>
    <row r="113" spans="1:18" x14ac:dyDescent="0.2">
      <c r="A113" s="45">
        <v>108</v>
      </c>
      <c r="B113" s="46" t="s">
        <v>142</v>
      </c>
      <c r="C113" s="47" t="s">
        <v>143</v>
      </c>
      <c r="D113" s="48" t="s">
        <v>11</v>
      </c>
      <c r="E113" s="49">
        <v>45068</v>
      </c>
      <c r="F113" s="50">
        <v>43238067</v>
      </c>
      <c r="G113" s="48">
        <v>0</v>
      </c>
      <c r="H113" s="50"/>
      <c r="I113" s="48"/>
      <c r="J113" s="50"/>
      <c r="K113" s="48"/>
      <c r="L113" s="50"/>
      <c r="M113" s="48"/>
      <c r="N113" s="50"/>
      <c r="O113" s="48"/>
      <c r="P113" s="48"/>
      <c r="Q113" s="51">
        <f t="shared" si="2"/>
        <v>0</v>
      </c>
      <c r="R113" s="52">
        <f t="shared" si="3"/>
        <v>0</v>
      </c>
    </row>
    <row r="114" spans="1:18" x14ac:dyDescent="0.2">
      <c r="A114" s="53">
        <v>109</v>
      </c>
      <c r="B114" s="54" t="s">
        <v>134</v>
      </c>
      <c r="C114" s="55" t="s">
        <v>135</v>
      </c>
      <c r="D114" s="56" t="s">
        <v>11</v>
      </c>
      <c r="E114" s="57">
        <v>45019</v>
      </c>
      <c r="F114" s="58">
        <v>6962993</v>
      </c>
      <c r="G114" s="56">
        <v>1</v>
      </c>
      <c r="H114" s="58">
        <v>5362993</v>
      </c>
      <c r="I114" s="56"/>
      <c r="J114" s="58"/>
      <c r="K114" s="56">
        <v>1</v>
      </c>
      <c r="L114" s="58">
        <v>5362993</v>
      </c>
      <c r="M114" s="56"/>
      <c r="N114" s="58"/>
      <c r="O114" s="56"/>
      <c r="P114" s="56"/>
      <c r="Q114" s="59">
        <f t="shared" si="2"/>
        <v>0.77021375721618568</v>
      </c>
      <c r="R114" s="60">
        <f t="shared" si="3"/>
        <v>0.77021375721618568</v>
      </c>
    </row>
    <row r="115" spans="1:18" x14ac:dyDescent="0.2">
      <c r="A115" s="45">
        <v>110</v>
      </c>
      <c r="B115" s="46" t="s">
        <v>100</v>
      </c>
      <c r="C115" s="47" t="s">
        <v>101</v>
      </c>
      <c r="D115" s="48" t="s">
        <v>11</v>
      </c>
      <c r="E115" s="49">
        <v>44952</v>
      </c>
      <c r="F115" s="50">
        <v>56641783</v>
      </c>
      <c r="G115" s="48">
        <v>7</v>
      </c>
      <c r="H115" s="50">
        <v>15268702.66</v>
      </c>
      <c r="I115" s="48">
        <v>1</v>
      </c>
      <c r="J115" s="50">
        <v>2395986.7999999998</v>
      </c>
      <c r="K115" s="48">
        <v>6</v>
      </c>
      <c r="L115" s="50">
        <v>12872715.859999999</v>
      </c>
      <c r="M115" s="48"/>
      <c r="N115" s="50"/>
      <c r="O115" s="48"/>
      <c r="P115" s="48"/>
      <c r="Q115" s="51">
        <f t="shared" si="2"/>
        <v>0.26956606680266404</v>
      </c>
      <c r="R115" s="52">
        <f t="shared" si="3"/>
        <v>0.2272653715720778</v>
      </c>
    </row>
    <row r="116" spans="1:18" ht="26.25" thickBot="1" x14ac:dyDescent="0.25">
      <c r="A116" s="69">
        <v>111</v>
      </c>
      <c r="B116" s="70" t="s">
        <v>186</v>
      </c>
      <c r="C116" s="71" t="s">
        <v>187</v>
      </c>
      <c r="D116" s="72" t="s">
        <v>11</v>
      </c>
      <c r="E116" s="73">
        <v>45056</v>
      </c>
      <c r="F116" s="74">
        <v>12420795</v>
      </c>
      <c r="G116" s="72">
        <v>0</v>
      </c>
      <c r="H116" s="74"/>
      <c r="I116" s="72"/>
      <c r="J116" s="74"/>
      <c r="K116" s="72"/>
      <c r="L116" s="74"/>
      <c r="M116" s="72"/>
      <c r="N116" s="74"/>
      <c r="O116" s="72"/>
      <c r="P116" s="72"/>
      <c r="Q116" s="75">
        <f t="shared" si="2"/>
        <v>0</v>
      </c>
      <c r="R116" s="76">
        <f t="shared" si="3"/>
        <v>0</v>
      </c>
    </row>
    <row r="117" spans="1:18" x14ac:dyDescent="0.2">
      <c r="A117" s="77">
        <v>112</v>
      </c>
      <c r="B117" s="78" t="s">
        <v>364</v>
      </c>
      <c r="C117" s="79" t="s">
        <v>365</v>
      </c>
      <c r="D117" s="80" t="s">
        <v>12</v>
      </c>
      <c r="E117" s="81">
        <v>45331</v>
      </c>
      <c r="F117" s="82">
        <v>18738445</v>
      </c>
      <c r="G117" s="80">
        <v>0</v>
      </c>
      <c r="H117" s="82"/>
      <c r="I117" s="80"/>
      <c r="J117" s="82"/>
      <c r="K117" s="80"/>
      <c r="L117" s="82"/>
      <c r="M117" s="80"/>
      <c r="N117" s="82"/>
      <c r="O117" s="80"/>
      <c r="P117" s="80"/>
      <c r="Q117" s="83">
        <f t="shared" si="2"/>
        <v>0</v>
      </c>
      <c r="R117" s="84">
        <f t="shared" si="3"/>
        <v>0</v>
      </c>
    </row>
    <row r="118" spans="1:18" x14ac:dyDescent="0.2">
      <c r="A118" s="53">
        <v>113</v>
      </c>
      <c r="B118" s="54" t="s">
        <v>128</v>
      </c>
      <c r="C118" s="55" t="s">
        <v>129</v>
      </c>
      <c r="D118" s="56" t="s">
        <v>12</v>
      </c>
      <c r="E118" s="57">
        <v>45012</v>
      </c>
      <c r="F118" s="58">
        <v>30798052</v>
      </c>
      <c r="G118" s="56">
        <v>0</v>
      </c>
      <c r="H118" s="58"/>
      <c r="I118" s="56"/>
      <c r="J118" s="58"/>
      <c r="K118" s="56"/>
      <c r="L118" s="58"/>
      <c r="M118" s="56"/>
      <c r="N118" s="58"/>
      <c r="O118" s="56"/>
      <c r="P118" s="56"/>
      <c r="Q118" s="59">
        <f t="shared" si="2"/>
        <v>0</v>
      </c>
      <c r="R118" s="60">
        <f t="shared" si="3"/>
        <v>0</v>
      </c>
    </row>
    <row r="119" spans="1:18" x14ac:dyDescent="0.2">
      <c r="A119" s="45">
        <v>114</v>
      </c>
      <c r="B119" s="46" t="s">
        <v>63</v>
      </c>
      <c r="C119" s="47" t="s">
        <v>60</v>
      </c>
      <c r="D119" s="48" t="s">
        <v>12</v>
      </c>
      <c r="E119" s="49">
        <v>44937</v>
      </c>
      <c r="F119" s="50">
        <v>45103416</v>
      </c>
      <c r="G119" s="48">
        <v>6</v>
      </c>
      <c r="H119" s="50">
        <v>9951470.7400000002</v>
      </c>
      <c r="I119" s="48"/>
      <c r="J119" s="50"/>
      <c r="K119" s="48">
        <v>4</v>
      </c>
      <c r="L119" s="50">
        <v>7172833.4800000004</v>
      </c>
      <c r="M119" s="48">
        <v>2</v>
      </c>
      <c r="N119" s="50">
        <v>2778637.26</v>
      </c>
      <c r="O119" s="48"/>
      <c r="P119" s="48"/>
      <c r="Q119" s="51">
        <f t="shared" si="2"/>
        <v>0.15903082551441339</v>
      </c>
      <c r="R119" s="52">
        <f t="shared" si="3"/>
        <v>0.15903082551441339</v>
      </c>
    </row>
    <row r="120" spans="1:18" x14ac:dyDescent="0.2">
      <c r="A120" s="53">
        <v>115</v>
      </c>
      <c r="B120" s="54" t="s">
        <v>208</v>
      </c>
      <c r="C120" s="55" t="s">
        <v>209</v>
      </c>
      <c r="D120" s="56" t="s">
        <v>12</v>
      </c>
      <c r="E120" s="57">
        <v>45071</v>
      </c>
      <c r="F120" s="58">
        <v>23027916.800000001</v>
      </c>
      <c r="G120" s="56">
        <v>0</v>
      </c>
      <c r="H120" s="58"/>
      <c r="I120" s="56"/>
      <c r="J120" s="58"/>
      <c r="K120" s="56"/>
      <c r="L120" s="58"/>
      <c r="M120" s="56"/>
      <c r="N120" s="58"/>
      <c r="O120" s="56"/>
      <c r="P120" s="56"/>
      <c r="Q120" s="59">
        <f t="shared" si="2"/>
        <v>0</v>
      </c>
      <c r="R120" s="60">
        <f t="shared" si="3"/>
        <v>0</v>
      </c>
    </row>
    <row r="121" spans="1:18" x14ac:dyDescent="0.2">
      <c r="A121" s="45">
        <v>116</v>
      </c>
      <c r="B121" s="46" t="s">
        <v>244</v>
      </c>
      <c r="C121" s="47" t="s">
        <v>245</v>
      </c>
      <c r="D121" s="48" t="s">
        <v>12</v>
      </c>
      <c r="E121" s="49">
        <v>45132</v>
      </c>
      <c r="F121" s="50">
        <v>20710576</v>
      </c>
      <c r="G121" s="48">
        <v>2</v>
      </c>
      <c r="H121" s="50">
        <v>1602347.82</v>
      </c>
      <c r="I121" s="48">
        <v>1</v>
      </c>
      <c r="J121" s="50">
        <v>1134587.82</v>
      </c>
      <c r="K121" s="48"/>
      <c r="L121" s="50"/>
      <c r="M121" s="48">
        <v>1</v>
      </c>
      <c r="N121" s="50">
        <v>467760</v>
      </c>
      <c r="O121" s="48"/>
      <c r="P121" s="48"/>
      <c r="Q121" s="51">
        <f t="shared" si="2"/>
        <v>5.478301617492435E-2</v>
      </c>
      <c r="R121" s="52">
        <f t="shared" si="3"/>
        <v>0</v>
      </c>
    </row>
    <row r="122" spans="1:18" x14ac:dyDescent="0.2">
      <c r="A122" s="53">
        <v>117</v>
      </c>
      <c r="B122" s="54" t="s">
        <v>379</v>
      </c>
      <c r="C122" s="107" t="s">
        <v>378</v>
      </c>
      <c r="D122" s="108" t="s">
        <v>12</v>
      </c>
      <c r="E122" s="57" t="s">
        <v>392</v>
      </c>
      <c r="F122" s="58">
        <v>10407325</v>
      </c>
      <c r="G122" s="56">
        <v>0</v>
      </c>
      <c r="H122" s="58"/>
      <c r="I122" s="56"/>
      <c r="J122" s="58"/>
      <c r="K122" s="56"/>
      <c r="L122" s="58"/>
      <c r="M122" s="56"/>
      <c r="N122" s="58"/>
      <c r="O122" s="56"/>
      <c r="P122" s="56"/>
      <c r="Q122" s="59">
        <f t="shared" si="2"/>
        <v>0</v>
      </c>
      <c r="R122" s="60">
        <f t="shared" si="3"/>
        <v>0</v>
      </c>
    </row>
    <row r="123" spans="1:18" x14ac:dyDescent="0.2">
      <c r="A123" s="45">
        <v>118</v>
      </c>
      <c r="B123" s="46" t="s">
        <v>230</v>
      </c>
      <c r="C123" s="47" t="s">
        <v>231</v>
      </c>
      <c r="D123" s="48" t="s">
        <v>12</v>
      </c>
      <c r="E123" s="49">
        <v>45092</v>
      </c>
      <c r="F123" s="50">
        <v>12706091</v>
      </c>
      <c r="G123" s="48">
        <v>1</v>
      </c>
      <c r="H123" s="50">
        <v>1200000</v>
      </c>
      <c r="I123" s="48">
        <v>1</v>
      </c>
      <c r="J123" s="50">
        <v>1200000</v>
      </c>
      <c r="K123" s="48"/>
      <c r="L123" s="50"/>
      <c r="M123" s="48"/>
      <c r="N123" s="50"/>
      <c r="O123" s="48"/>
      <c r="P123" s="48"/>
      <c r="Q123" s="51">
        <f t="shared" si="2"/>
        <v>9.444289356970606E-2</v>
      </c>
      <c r="R123" s="52">
        <f t="shared" si="3"/>
        <v>0</v>
      </c>
    </row>
    <row r="124" spans="1:18" x14ac:dyDescent="0.2">
      <c r="A124" s="53">
        <v>119</v>
      </c>
      <c r="B124" s="54" t="s">
        <v>126</v>
      </c>
      <c r="C124" s="55" t="s">
        <v>127</v>
      </c>
      <c r="D124" s="56" t="s">
        <v>12</v>
      </c>
      <c r="E124" s="57">
        <v>44993</v>
      </c>
      <c r="F124" s="58">
        <v>12095941</v>
      </c>
      <c r="G124" s="56">
        <v>0</v>
      </c>
      <c r="H124" s="58"/>
      <c r="I124" s="56"/>
      <c r="J124" s="58"/>
      <c r="K124" s="56"/>
      <c r="L124" s="58"/>
      <c r="M124" s="56"/>
      <c r="N124" s="58"/>
      <c r="O124" s="56"/>
      <c r="P124" s="56"/>
      <c r="Q124" s="59">
        <f t="shared" si="2"/>
        <v>0</v>
      </c>
      <c r="R124" s="60">
        <f t="shared" si="3"/>
        <v>0</v>
      </c>
    </row>
    <row r="125" spans="1:18" x14ac:dyDescent="0.2">
      <c r="A125" s="45">
        <v>120</v>
      </c>
      <c r="B125" s="46" t="s">
        <v>170</v>
      </c>
      <c r="C125" s="47" t="s">
        <v>171</v>
      </c>
      <c r="D125" s="48" t="s">
        <v>12</v>
      </c>
      <c r="E125" s="49">
        <v>45056</v>
      </c>
      <c r="F125" s="50">
        <v>6621226</v>
      </c>
      <c r="G125" s="48">
        <v>3</v>
      </c>
      <c r="H125" s="50">
        <v>5250356.46</v>
      </c>
      <c r="I125" s="48">
        <v>1</v>
      </c>
      <c r="J125" s="50">
        <v>2105760</v>
      </c>
      <c r="K125" s="48"/>
      <c r="L125" s="50"/>
      <c r="M125" s="48">
        <v>2</v>
      </c>
      <c r="N125" s="50">
        <v>3144596.46</v>
      </c>
      <c r="O125" s="48"/>
      <c r="P125" s="48"/>
      <c r="Q125" s="51">
        <f t="shared" si="2"/>
        <v>0.31803173611654395</v>
      </c>
      <c r="R125" s="52">
        <f t="shared" si="3"/>
        <v>0</v>
      </c>
    </row>
    <row r="126" spans="1:18" x14ac:dyDescent="0.2">
      <c r="A126" s="53">
        <v>121</v>
      </c>
      <c r="B126" s="54" t="s">
        <v>168</v>
      </c>
      <c r="C126" s="55" t="s">
        <v>169</v>
      </c>
      <c r="D126" s="56" t="s">
        <v>12</v>
      </c>
      <c r="E126" s="57">
        <v>45049</v>
      </c>
      <c r="F126" s="58">
        <v>13985678</v>
      </c>
      <c r="G126" s="56">
        <v>8</v>
      </c>
      <c r="H126" s="58">
        <v>8183424.4100000001</v>
      </c>
      <c r="I126" s="56">
        <v>2</v>
      </c>
      <c r="J126" s="58">
        <v>1587760</v>
      </c>
      <c r="K126" s="56">
        <v>5</v>
      </c>
      <c r="L126" s="58">
        <v>5395666.0200000005</v>
      </c>
      <c r="M126" s="56">
        <v>1</v>
      </c>
      <c r="N126" s="58">
        <v>1199998.3899999999</v>
      </c>
      <c r="O126" s="56"/>
      <c r="P126" s="56"/>
      <c r="Q126" s="59">
        <f t="shared" si="2"/>
        <v>0.4993269557614583</v>
      </c>
      <c r="R126" s="60">
        <f t="shared" si="3"/>
        <v>0.3857993884887097</v>
      </c>
    </row>
    <row r="127" spans="1:18" x14ac:dyDescent="0.2">
      <c r="A127" s="45">
        <v>122</v>
      </c>
      <c r="B127" s="46" t="s">
        <v>354</v>
      </c>
      <c r="C127" s="47" t="s">
        <v>355</v>
      </c>
      <c r="D127" s="48" t="s">
        <v>12</v>
      </c>
      <c r="E127" s="49">
        <v>45302</v>
      </c>
      <c r="F127" s="50">
        <v>35148985</v>
      </c>
      <c r="G127" s="48">
        <v>0</v>
      </c>
      <c r="H127" s="50"/>
      <c r="I127" s="48"/>
      <c r="J127" s="50"/>
      <c r="K127" s="48"/>
      <c r="L127" s="50"/>
      <c r="M127" s="48"/>
      <c r="N127" s="50"/>
      <c r="O127" s="48"/>
      <c r="P127" s="48"/>
      <c r="Q127" s="51">
        <f t="shared" si="2"/>
        <v>0</v>
      </c>
      <c r="R127" s="52">
        <f t="shared" si="3"/>
        <v>0</v>
      </c>
    </row>
    <row r="128" spans="1:18" x14ac:dyDescent="0.2">
      <c r="A128" s="53">
        <v>123</v>
      </c>
      <c r="B128" s="54" t="s">
        <v>278</v>
      </c>
      <c r="C128" s="55" t="s">
        <v>279</v>
      </c>
      <c r="D128" s="56" t="s">
        <v>12</v>
      </c>
      <c r="E128" s="57">
        <v>45189</v>
      </c>
      <c r="F128" s="58">
        <v>11926052</v>
      </c>
      <c r="G128" s="56">
        <v>0</v>
      </c>
      <c r="H128" s="58"/>
      <c r="I128" s="56"/>
      <c r="J128" s="58"/>
      <c r="K128" s="56"/>
      <c r="L128" s="58"/>
      <c r="M128" s="56"/>
      <c r="N128" s="58"/>
      <c r="O128" s="56"/>
      <c r="P128" s="56"/>
      <c r="Q128" s="59">
        <f t="shared" si="2"/>
        <v>0</v>
      </c>
      <c r="R128" s="60">
        <f t="shared" si="3"/>
        <v>0</v>
      </c>
    </row>
    <row r="129" spans="1:18" x14ac:dyDescent="0.2">
      <c r="A129" s="45">
        <v>124</v>
      </c>
      <c r="B129" s="46" t="s">
        <v>112</v>
      </c>
      <c r="C129" s="47" t="s">
        <v>113</v>
      </c>
      <c r="D129" s="48" t="s">
        <v>12</v>
      </c>
      <c r="E129" s="49">
        <v>45005</v>
      </c>
      <c r="F129" s="50">
        <v>11201257</v>
      </c>
      <c r="G129" s="48">
        <v>3</v>
      </c>
      <c r="H129" s="50">
        <v>4596449.32</v>
      </c>
      <c r="I129" s="48">
        <v>2</v>
      </c>
      <c r="J129" s="50">
        <v>3396449.32</v>
      </c>
      <c r="K129" s="48">
        <v>1</v>
      </c>
      <c r="L129" s="50">
        <v>1200000</v>
      </c>
      <c r="M129" s="48"/>
      <c r="N129" s="50"/>
      <c r="O129" s="48"/>
      <c r="P129" s="48"/>
      <c r="Q129" s="51">
        <f t="shared" si="2"/>
        <v>0.41035120611909898</v>
      </c>
      <c r="R129" s="52">
        <f t="shared" si="3"/>
        <v>0.10713083361983392</v>
      </c>
    </row>
    <row r="130" spans="1:18" x14ac:dyDescent="0.2">
      <c r="A130" s="53">
        <v>125</v>
      </c>
      <c r="B130" s="54" t="s">
        <v>165</v>
      </c>
      <c r="C130" s="55" t="s">
        <v>166</v>
      </c>
      <c r="D130" s="56" t="s">
        <v>12</v>
      </c>
      <c r="E130" s="57">
        <v>45068</v>
      </c>
      <c r="F130" s="58">
        <v>25872996.670000002</v>
      </c>
      <c r="G130" s="56">
        <v>0</v>
      </c>
      <c r="H130" s="58"/>
      <c r="I130" s="56"/>
      <c r="J130" s="58"/>
      <c r="K130" s="56"/>
      <c r="L130" s="58"/>
      <c r="M130" s="56"/>
      <c r="N130" s="58"/>
      <c r="O130" s="56"/>
      <c r="P130" s="56"/>
      <c r="Q130" s="59">
        <f t="shared" si="2"/>
        <v>0</v>
      </c>
      <c r="R130" s="60">
        <f t="shared" si="3"/>
        <v>0</v>
      </c>
    </row>
    <row r="131" spans="1:18" x14ac:dyDescent="0.2">
      <c r="A131" s="45">
        <v>126</v>
      </c>
      <c r="B131" s="46" t="s">
        <v>374</v>
      </c>
      <c r="C131" s="47" t="s">
        <v>375</v>
      </c>
      <c r="D131" s="48" t="s">
        <v>12</v>
      </c>
      <c r="E131" s="49">
        <v>45322</v>
      </c>
      <c r="F131" s="50">
        <v>16202534</v>
      </c>
      <c r="G131" s="48">
        <v>0</v>
      </c>
      <c r="H131" s="50"/>
      <c r="I131" s="48"/>
      <c r="J131" s="50"/>
      <c r="K131" s="48"/>
      <c r="L131" s="50"/>
      <c r="M131" s="48"/>
      <c r="N131" s="50"/>
      <c r="O131" s="48"/>
      <c r="P131" s="48"/>
      <c r="Q131" s="51">
        <f t="shared" si="2"/>
        <v>0</v>
      </c>
      <c r="R131" s="52">
        <f t="shared" si="3"/>
        <v>0</v>
      </c>
    </row>
    <row r="132" spans="1:18" x14ac:dyDescent="0.2">
      <c r="A132" s="53">
        <v>127</v>
      </c>
      <c r="B132" s="54" t="s">
        <v>146</v>
      </c>
      <c r="C132" s="55" t="s">
        <v>147</v>
      </c>
      <c r="D132" s="56" t="s">
        <v>12</v>
      </c>
      <c r="E132" s="57">
        <v>45076</v>
      </c>
      <c r="F132" s="58">
        <v>33646202</v>
      </c>
      <c r="G132" s="56">
        <v>0</v>
      </c>
      <c r="H132" s="58"/>
      <c r="I132" s="56"/>
      <c r="J132" s="58"/>
      <c r="K132" s="56"/>
      <c r="L132" s="58"/>
      <c r="M132" s="56"/>
      <c r="N132" s="58"/>
      <c r="O132" s="56"/>
      <c r="P132" s="56"/>
      <c r="Q132" s="59">
        <f t="shared" si="2"/>
        <v>0</v>
      </c>
      <c r="R132" s="60">
        <f t="shared" si="3"/>
        <v>0</v>
      </c>
    </row>
    <row r="133" spans="1:18" ht="25.5" x14ac:dyDescent="0.2">
      <c r="A133" s="45">
        <v>128</v>
      </c>
      <c r="B133" s="46" t="s">
        <v>312</v>
      </c>
      <c r="C133" s="47" t="s">
        <v>313</v>
      </c>
      <c r="D133" s="48" t="s">
        <v>12</v>
      </c>
      <c r="E133" s="49">
        <v>45280</v>
      </c>
      <c r="F133" s="50">
        <v>12312492</v>
      </c>
      <c r="G133" s="48">
        <v>0</v>
      </c>
      <c r="H133" s="50"/>
      <c r="I133" s="48"/>
      <c r="J133" s="50"/>
      <c r="K133" s="48"/>
      <c r="L133" s="50"/>
      <c r="M133" s="48"/>
      <c r="N133" s="50"/>
      <c r="O133" s="48"/>
      <c r="P133" s="48"/>
      <c r="Q133" s="51">
        <f t="shared" si="2"/>
        <v>0</v>
      </c>
      <c r="R133" s="52">
        <f t="shared" si="3"/>
        <v>0</v>
      </c>
    </row>
    <row r="134" spans="1:18" x14ac:dyDescent="0.2">
      <c r="A134" s="53">
        <v>129</v>
      </c>
      <c r="B134" s="54" t="s">
        <v>234</v>
      </c>
      <c r="C134" s="55" t="s">
        <v>235</v>
      </c>
      <c r="D134" s="56" t="s">
        <v>12</v>
      </c>
      <c r="E134" s="57">
        <v>45134</v>
      </c>
      <c r="F134" s="58">
        <v>29421575</v>
      </c>
      <c r="G134" s="56">
        <v>0</v>
      </c>
      <c r="H134" s="58"/>
      <c r="I134" s="56"/>
      <c r="J134" s="58"/>
      <c r="K134" s="56"/>
      <c r="L134" s="58"/>
      <c r="M134" s="56"/>
      <c r="N134" s="58"/>
      <c r="O134" s="56"/>
      <c r="P134" s="56"/>
      <c r="Q134" s="59">
        <f t="shared" si="2"/>
        <v>0</v>
      </c>
      <c r="R134" s="60">
        <f t="shared" si="3"/>
        <v>0</v>
      </c>
    </row>
    <row r="135" spans="1:18" x14ac:dyDescent="0.2">
      <c r="A135" s="45">
        <v>130</v>
      </c>
      <c r="B135" s="46" t="s">
        <v>298</v>
      </c>
      <c r="C135" s="47" t="s">
        <v>299</v>
      </c>
      <c r="D135" s="48" t="s">
        <v>12</v>
      </c>
      <c r="E135" s="49">
        <v>45243</v>
      </c>
      <c r="F135" s="50">
        <v>17550762</v>
      </c>
      <c r="G135" s="48">
        <v>0</v>
      </c>
      <c r="H135" s="50"/>
      <c r="I135" s="48"/>
      <c r="J135" s="50"/>
      <c r="K135" s="48"/>
      <c r="L135" s="50"/>
      <c r="M135" s="48"/>
      <c r="N135" s="50"/>
      <c r="O135" s="48"/>
      <c r="P135" s="48"/>
      <c r="Q135" s="51">
        <f t="shared" si="2"/>
        <v>0</v>
      </c>
      <c r="R135" s="52">
        <f t="shared" si="3"/>
        <v>0</v>
      </c>
    </row>
    <row r="136" spans="1:18" x14ac:dyDescent="0.2">
      <c r="A136" s="53">
        <v>131</v>
      </c>
      <c r="B136" s="54" t="s">
        <v>225</v>
      </c>
      <c r="C136" s="55" t="s">
        <v>226</v>
      </c>
      <c r="D136" s="56" t="s">
        <v>12</v>
      </c>
      <c r="E136" s="57">
        <v>45069</v>
      </c>
      <c r="F136" s="58">
        <v>5341665</v>
      </c>
      <c r="G136" s="56">
        <v>2</v>
      </c>
      <c r="H136" s="58">
        <v>3045963.1399999997</v>
      </c>
      <c r="I136" s="56">
        <v>1</v>
      </c>
      <c r="J136" s="58">
        <v>1526332.74</v>
      </c>
      <c r="K136" s="56"/>
      <c r="L136" s="58"/>
      <c r="M136" s="56">
        <v>1</v>
      </c>
      <c r="N136" s="58">
        <v>1519630.4</v>
      </c>
      <c r="O136" s="56"/>
      <c r="P136" s="56"/>
      <c r="Q136" s="59">
        <f t="shared" si="2"/>
        <v>0.28574100771950317</v>
      </c>
      <c r="R136" s="60">
        <f t="shared" si="3"/>
        <v>0</v>
      </c>
    </row>
    <row r="137" spans="1:18" x14ac:dyDescent="0.2">
      <c r="A137" s="45">
        <v>132</v>
      </c>
      <c r="B137" s="46" t="s">
        <v>340</v>
      </c>
      <c r="C137" s="47" t="s">
        <v>341</v>
      </c>
      <c r="D137" s="48" t="s">
        <v>12</v>
      </c>
      <c r="E137" s="49">
        <v>45321</v>
      </c>
      <c r="F137" s="50">
        <v>8124360</v>
      </c>
      <c r="G137" s="48">
        <v>0</v>
      </c>
      <c r="H137" s="50"/>
      <c r="I137" s="48"/>
      <c r="J137" s="50"/>
      <c r="K137" s="48"/>
      <c r="L137" s="50"/>
      <c r="M137" s="48"/>
      <c r="N137" s="50"/>
      <c r="O137" s="48"/>
      <c r="P137" s="48"/>
      <c r="Q137" s="51">
        <f t="shared" si="2"/>
        <v>0</v>
      </c>
      <c r="R137" s="52">
        <f t="shared" si="3"/>
        <v>0</v>
      </c>
    </row>
    <row r="138" spans="1:18" x14ac:dyDescent="0.2">
      <c r="A138" s="53">
        <v>133</v>
      </c>
      <c r="B138" s="54" t="s">
        <v>64</v>
      </c>
      <c r="C138" s="55" t="s">
        <v>65</v>
      </c>
      <c r="D138" s="56" t="s">
        <v>12</v>
      </c>
      <c r="E138" s="57">
        <v>44952</v>
      </c>
      <c r="F138" s="58">
        <v>25423129</v>
      </c>
      <c r="G138" s="56">
        <v>2</v>
      </c>
      <c r="H138" s="58">
        <v>7978713.2000000002</v>
      </c>
      <c r="I138" s="56"/>
      <c r="J138" s="58"/>
      <c r="K138" s="56">
        <v>1</v>
      </c>
      <c r="L138" s="58">
        <v>4800000</v>
      </c>
      <c r="M138" s="56">
        <v>1</v>
      </c>
      <c r="N138" s="58">
        <v>3178713.2</v>
      </c>
      <c r="O138" s="56"/>
      <c r="P138" s="56"/>
      <c r="Q138" s="59">
        <f t="shared" ref="Q138:Q185" si="4">(J138+L138)/F138</f>
        <v>0.18880445440055785</v>
      </c>
      <c r="R138" s="60">
        <f t="shared" ref="R138:R185" si="5">L138/F138</f>
        <v>0.18880445440055785</v>
      </c>
    </row>
    <row r="139" spans="1:18" x14ac:dyDescent="0.2">
      <c r="A139" s="45">
        <v>134</v>
      </c>
      <c r="B139" s="46" t="s">
        <v>268</v>
      </c>
      <c r="C139" s="47" t="s">
        <v>269</v>
      </c>
      <c r="D139" s="48" t="s">
        <v>12</v>
      </c>
      <c r="E139" s="49">
        <v>45138</v>
      </c>
      <c r="F139" s="50">
        <v>18376234</v>
      </c>
      <c r="G139" s="48">
        <v>2</v>
      </c>
      <c r="H139" s="50">
        <v>7539999.4500000002</v>
      </c>
      <c r="I139" s="48">
        <v>2</v>
      </c>
      <c r="J139" s="50">
        <v>7539999.4500000002</v>
      </c>
      <c r="K139" s="48"/>
      <c r="L139" s="50"/>
      <c r="M139" s="48"/>
      <c r="N139" s="50"/>
      <c r="O139" s="48"/>
      <c r="P139" s="48"/>
      <c r="Q139" s="51">
        <f t="shared" si="4"/>
        <v>0.41031255098297076</v>
      </c>
      <c r="R139" s="52">
        <f t="shared" si="5"/>
        <v>0</v>
      </c>
    </row>
    <row r="140" spans="1:18" x14ac:dyDescent="0.2">
      <c r="A140" s="53">
        <v>135</v>
      </c>
      <c r="B140" s="54" t="s">
        <v>310</v>
      </c>
      <c r="C140" s="55" t="s">
        <v>311</v>
      </c>
      <c r="D140" s="56" t="s">
        <v>12</v>
      </c>
      <c r="E140" s="57">
        <v>45236</v>
      </c>
      <c r="F140" s="58">
        <v>14937553</v>
      </c>
      <c r="G140" s="56">
        <v>0</v>
      </c>
      <c r="H140" s="58"/>
      <c r="I140" s="56"/>
      <c r="J140" s="58"/>
      <c r="K140" s="56"/>
      <c r="L140" s="58"/>
      <c r="M140" s="56"/>
      <c r="N140" s="58"/>
      <c r="O140" s="56"/>
      <c r="P140" s="56"/>
      <c r="Q140" s="59">
        <f t="shared" si="4"/>
        <v>0</v>
      </c>
      <c r="R140" s="60">
        <f t="shared" si="5"/>
        <v>0</v>
      </c>
    </row>
    <row r="141" spans="1:18" x14ac:dyDescent="0.2">
      <c r="A141" s="45">
        <v>136</v>
      </c>
      <c r="B141" s="46" t="s">
        <v>84</v>
      </c>
      <c r="C141" s="47" t="s">
        <v>85</v>
      </c>
      <c r="D141" s="48" t="s">
        <v>12</v>
      </c>
      <c r="E141" s="49">
        <v>44985</v>
      </c>
      <c r="F141" s="50">
        <v>41423153</v>
      </c>
      <c r="G141" s="48">
        <v>9</v>
      </c>
      <c r="H141" s="50">
        <v>35160701.350000001</v>
      </c>
      <c r="I141" s="48">
        <v>2</v>
      </c>
      <c r="J141" s="50">
        <v>5111411.1500000004</v>
      </c>
      <c r="K141" s="48">
        <v>5</v>
      </c>
      <c r="L141" s="50">
        <v>26101290.210000001</v>
      </c>
      <c r="M141" s="48">
        <v>2</v>
      </c>
      <c r="N141" s="50">
        <v>3947999.99</v>
      </c>
      <c r="O141" s="48"/>
      <c r="P141" s="48"/>
      <c r="Q141" s="51">
        <f t="shared" si="4"/>
        <v>0.75350858395545117</v>
      </c>
      <c r="R141" s="52">
        <f t="shared" si="5"/>
        <v>0.63011355533462166</v>
      </c>
    </row>
    <row r="142" spans="1:18" x14ac:dyDescent="0.2">
      <c r="A142" s="53">
        <v>137</v>
      </c>
      <c r="B142" s="54" t="s">
        <v>43</v>
      </c>
      <c r="C142" s="55" t="s">
        <v>42</v>
      </c>
      <c r="D142" s="56" t="s">
        <v>12</v>
      </c>
      <c r="E142" s="57">
        <v>44909</v>
      </c>
      <c r="F142" s="58">
        <v>50565591</v>
      </c>
      <c r="G142" s="56">
        <v>12</v>
      </c>
      <c r="H142" s="58">
        <v>23131062.460000001</v>
      </c>
      <c r="I142" s="56">
        <v>7</v>
      </c>
      <c r="J142" s="58">
        <v>16902035.57</v>
      </c>
      <c r="K142" s="56">
        <v>5</v>
      </c>
      <c r="L142" s="58">
        <v>6229026.8900000006</v>
      </c>
      <c r="M142" s="56"/>
      <c r="N142" s="58"/>
      <c r="O142" s="56"/>
      <c r="P142" s="56"/>
      <c r="Q142" s="59">
        <f t="shared" si="4"/>
        <v>0.45744669453186065</v>
      </c>
      <c r="R142" s="60">
        <f t="shared" si="5"/>
        <v>0.12318706786201709</v>
      </c>
    </row>
    <row r="143" spans="1:18" x14ac:dyDescent="0.2">
      <c r="A143" s="45">
        <v>138</v>
      </c>
      <c r="B143" s="46" t="s">
        <v>110</v>
      </c>
      <c r="C143" s="47" t="s">
        <v>111</v>
      </c>
      <c r="D143" s="48" t="s">
        <v>12</v>
      </c>
      <c r="E143" s="49">
        <v>44993</v>
      </c>
      <c r="F143" s="50">
        <v>41420471</v>
      </c>
      <c r="G143" s="48">
        <v>4</v>
      </c>
      <c r="H143" s="50">
        <v>25437656.57</v>
      </c>
      <c r="I143" s="48">
        <v>4</v>
      </c>
      <c r="J143" s="50">
        <v>25437656.57</v>
      </c>
      <c r="K143" s="48"/>
      <c r="L143" s="50"/>
      <c r="M143" s="48"/>
      <c r="N143" s="50"/>
      <c r="O143" s="48"/>
      <c r="P143" s="48"/>
      <c r="Q143" s="51">
        <f t="shared" si="4"/>
        <v>0.61413247980690511</v>
      </c>
      <c r="R143" s="52">
        <f t="shared" si="5"/>
        <v>0</v>
      </c>
    </row>
    <row r="144" spans="1:18" x14ac:dyDescent="0.2">
      <c r="A144" s="53">
        <v>139</v>
      </c>
      <c r="B144" s="54" t="s">
        <v>144</v>
      </c>
      <c r="C144" s="55" t="s">
        <v>145</v>
      </c>
      <c r="D144" s="56" t="s">
        <v>12</v>
      </c>
      <c r="E144" s="57">
        <v>45042</v>
      </c>
      <c r="F144" s="58">
        <v>22845634</v>
      </c>
      <c r="G144" s="56">
        <v>2</v>
      </c>
      <c r="H144" s="58">
        <v>3859600</v>
      </c>
      <c r="I144" s="56">
        <v>2</v>
      </c>
      <c r="J144" s="58">
        <v>3859600</v>
      </c>
      <c r="K144" s="56"/>
      <c r="L144" s="58"/>
      <c r="M144" s="56"/>
      <c r="N144" s="58"/>
      <c r="O144" s="56"/>
      <c r="P144" s="56"/>
      <c r="Q144" s="59">
        <f t="shared" si="4"/>
        <v>0.16894256469310504</v>
      </c>
      <c r="R144" s="60">
        <f t="shared" si="5"/>
        <v>0</v>
      </c>
    </row>
    <row r="145" spans="1:18" ht="13.5" thickBot="1" x14ac:dyDescent="0.25">
      <c r="A145" s="61">
        <v>140</v>
      </c>
      <c r="B145" s="62" t="s">
        <v>61</v>
      </c>
      <c r="C145" s="63" t="s">
        <v>62</v>
      </c>
      <c r="D145" s="64" t="s">
        <v>12</v>
      </c>
      <c r="E145" s="65">
        <v>44936</v>
      </c>
      <c r="F145" s="66">
        <v>16668885.999999998</v>
      </c>
      <c r="G145" s="64">
        <v>0</v>
      </c>
      <c r="H145" s="66"/>
      <c r="I145" s="64"/>
      <c r="J145" s="66"/>
      <c r="K145" s="64"/>
      <c r="L145" s="66"/>
      <c r="M145" s="64"/>
      <c r="N145" s="66"/>
      <c r="O145" s="64"/>
      <c r="P145" s="64"/>
      <c r="Q145" s="67">
        <f t="shared" si="4"/>
        <v>0</v>
      </c>
      <c r="R145" s="68">
        <f t="shared" si="5"/>
        <v>0</v>
      </c>
    </row>
    <row r="146" spans="1:18" x14ac:dyDescent="0.2">
      <c r="A146" s="37">
        <v>141</v>
      </c>
      <c r="B146" s="38" t="s">
        <v>92</v>
      </c>
      <c r="C146" s="39" t="s">
        <v>93</v>
      </c>
      <c r="D146" s="40" t="s">
        <v>13</v>
      </c>
      <c r="E146" s="41">
        <v>44960</v>
      </c>
      <c r="F146" s="42">
        <v>16178773</v>
      </c>
      <c r="G146" s="40">
        <v>0</v>
      </c>
      <c r="H146" s="42"/>
      <c r="I146" s="40"/>
      <c r="J146" s="42"/>
      <c r="K146" s="40"/>
      <c r="L146" s="42"/>
      <c r="M146" s="40"/>
      <c r="N146" s="42"/>
      <c r="O146" s="40"/>
      <c r="P146" s="40"/>
      <c r="Q146" s="43">
        <f t="shared" si="4"/>
        <v>0</v>
      </c>
      <c r="R146" s="44">
        <f t="shared" si="5"/>
        <v>0</v>
      </c>
    </row>
    <row r="147" spans="1:18" x14ac:dyDescent="0.2">
      <c r="A147" s="45">
        <v>142</v>
      </c>
      <c r="B147" s="46" t="s">
        <v>148</v>
      </c>
      <c r="C147" s="47" t="s">
        <v>149</v>
      </c>
      <c r="D147" s="48" t="s">
        <v>13</v>
      </c>
      <c r="E147" s="49">
        <v>45043</v>
      </c>
      <c r="F147" s="50">
        <v>48685683</v>
      </c>
      <c r="G147" s="48">
        <v>7</v>
      </c>
      <c r="H147" s="50">
        <v>17637988.370000001</v>
      </c>
      <c r="I147" s="48">
        <v>5</v>
      </c>
      <c r="J147" s="50">
        <v>13907857.26</v>
      </c>
      <c r="K147" s="48">
        <v>1</v>
      </c>
      <c r="L147" s="50">
        <v>1899709.24</v>
      </c>
      <c r="M147" s="48">
        <v>1</v>
      </c>
      <c r="N147" s="50">
        <v>1830421.87</v>
      </c>
      <c r="O147" s="48"/>
      <c r="P147" s="48"/>
      <c r="Q147" s="51">
        <f t="shared" si="4"/>
        <v>0.32468614027659837</v>
      </c>
      <c r="R147" s="52">
        <f t="shared" si="5"/>
        <v>3.9019874487536715E-2</v>
      </c>
    </row>
    <row r="148" spans="1:18" x14ac:dyDescent="0.2">
      <c r="A148" s="53">
        <v>143</v>
      </c>
      <c r="B148" s="54" t="s">
        <v>306</v>
      </c>
      <c r="C148" s="55" t="s">
        <v>307</v>
      </c>
      <c r="D148" s="56" t="s">
        <v>13</v>
      </c>
      <c r="E148" s="57">
        <v>45236</v>
      </c>
      <c r="F148" s="58">
        <v>69231332</v>
      </c>
      <c r="G148" s="56">
        <v>0</v>
      </c>
      <c r="H148" s="58"/>
      <c r="I148" s="56"/>
      <c r="J148" s="58"/>
      <c r="K148" s="56"/>
      <c r="L148" s="58"/>
      <c r="M148" s="56"/>
      <c r="N148" s="58"/>
      <c r="O148" s="56"/>
      <c r="P148" s="56"/>
      <c r="Q148" s="59">
        <f t="shared" si="4"/>
        <v>0</v>
      </c>
      <c r="R148" s="60">
        <f t="shared" si="5"/>
        <v>0</v>
      </c>
    </row>
    <row r="149" spans="1:18" x14ac:dyDescent="0.2">
      <c r="A149" s="45">
        <v>144</v>
      </c>
      <c r="B149" s="46" t="s">
        <v>99</v>
      </c>
      <c r="C149" s="47" t="s">
        <v>98</v>
      </c>
      <c r="D149" s="48" t="s">
        <v>13</v>
      </c>
      <c r="E149" s="49">
        <v>44952</v>
      </c>
      <c r="F149" s="50">
        <v>51159706</v>
      </c>
      <c r="G149" s="48">
        <v>2</v>
      </c>
      <c r="H149" s="50">
        <v>5224770.95</v>
      </c>
      <c r="I149" s="48">
        <v>2</v>
      </c>
      <c r="J149" s="50">
        <v>5224770.95</v>
      </c>
      <c r="K149" s="48"/>
      <c r="L149" s="50"/>
      <c r="M149" s="48"/>
      <c r="N149" s="50"/>
      <c r="O149" s="48"/>
      <c r="P149" s="48"/>
      <c r="Q149" s="51">
        <f t="shared" si="4"/>
        <v>0.1021266805168896</v>
      </c>
      <c r="R149" s="52">
        <f t="shared" si="5"/>
        <v>0</v>
      </c>
    </row>
    <row r="150" spans="1:18" x14ac:dyDescent="0.2">
      <c r="A150" s="53">
        <v>145</v>
      </c>
      <c r="B150" s="54" t="s">
        <v>150</v>
      </c>
      <c r="C150" s="55" t="s">
        <v>151</v>
      </c>
      <c r="D150" s="56" t="s">
        <v>13</v>
      </c>
      <c r="E150" s="57">
        <v>45028</v>
      </c>
      <c r="F150" s="58">
        <v>49572895</v>
      </c>
      <c r="G150" s="56">
        <v>5</v>
      </c>
      <c r="H150" s="58">
        <v>9917072.7400000002</v>
      </c>
      <c r="I150" s="56">
        <v>5</v>
      </c>
      <c r="J150" s="58">
        <v>9917072.7400000002</v>
      </c>
      <c r="K150" s="56"/>
      <c r="L150" s="58"/>
      <c r="M150" s="56"/>
      <c r="N150" s="58"/>
      <c r="O150" s="56"/>
      <c r="P150" s="56"/>
      <c r="Q150" s="59">
        <f t="shared" si="4"/>
        <v>0.20005030450612174</v>
      </c>
      <c r="R150" s="60">
        <f t="shared" si="5"/>
        <v>0</v>
      </c>
    </row>
    <row r="151" spans="1:18" ht="25.5" x14ac:dyDescent="0.2">
      <c r="A151" s="45">
        <v>146</v>
      </c>
      <c r="B151" s="46" t="s">
        <v>106</v>
      </c>
      <c r="C151" s="47" t="s">
        <v>107</v>
      </c>
      <c r="D151" s="48" t="s">
        <v>13</v>
      </c>
      <c r="E151" s="49">
        <v>44978</v>
      </c>
      <c r="F151" s="50">
        <v>59369302</v>
      </c>
      <c r="G151" s="48">
        <v>0</v>
      </c>
      <c r="H151" s="50"/>
      <c r="I151" s="48"/>
      <c r="J151" s="50"/>
      <c r="K151" s="48"/>
      <c r="L151" s="50"/>
      <c r="M151" s="48"/>
      <c r="N151" s="50"/>
      <c r="O151" s="48"/>
      <c r="P151" s="48"/>
      <c r="Q151" s="51">
        <f t="shared" si="4"/>
        <v>0</v>
      </c>
      <c r="R151" s="52">
        <f t="shared" si="5"/>
        <v>0</v>
      </c>
    </row>
    <row r="152" spans="1:18" x14ac:dyDescent="0.2">
      <c r="A152" s="53">
        <v>147</v>
      </c>
      <c r="B152" s="54" t="s">
        <v>272</v>
      </c>
      <c r="C152" s="55" t="s">
        <v>273</v>
      </c>
      <c r="D152" s="56" t="s">
        <v>13</v>
      </c>
      <c r="E152" s="57">
        <v>45182</v>
      </c>
      <c r="F152" s="58">
        <v>45503991</v>
      </c>
      <c r="G152" s="56">
        <v>0</v>
      </c>
      <c r="H152" s="58"/>
      <c r="I152" s="56"/>
      <c r="J152" s="58"/>
      <c r="K152" s="56"/>
      <c r="L152" s="58"/>
      <c r="M152" s="56"/>
      <c r="N152" s="58"/>
      <c r="O152" s="56"/>
      <c r="P152" s="56"/>
      <c r="Q152" s="59">
        <f t="shared" si="4"/>
        <v>0</v>
      </c>
      <c r="R152" s="60">
        <f t="shared" si="5"/>
        <v>0</v>
      </c>
    </row>
    <row r="153" spans="1:18" ht="13.5" thickBot="1" x14ac:dyDescent="0.25">
      <c r="A153" s="61">
        <v>148</v>
      </c>
      <c r="B153" s="62" t="s">
        <v>36</v>
      </c>
      <c r="C153" s="63" t="s">
        <v>37</v>
      </c>
      <c r="D153" s="64" t="s">
        <v>13</v>
      </c>
      <c r="E153" s="65">
        <v>44900</v>
      </c>
      <c r="F153" s="66">
        <v>94503042</v>
      </c>
      <c r="G153" s="64">
        <v>1</v>
      </c>
      <c r="H153" s="66">
        <v>2371247.4900000002</v>
      </c>
      <c r="I153" s="64">
        <v>1</v>
      </c>
      <c r="J153" s="66">
        <v>2371247.4900000002</v>
      </c>
      <c r="K153" s="64"/>
      <c r="L153" s="66"/>
      <c r="M153" s="64"/>
      <c r="N153" s="66"/>
      <c r="O153" s="64"/>
      <c r="P153" s="64"/>
      <c r="Q153" s="67">
        <f t="shared" si="4"/>
        <v>2.5091758316097383E-2</v>
      </c>
      <c r="R153" s="68">
        <f t="shared" si="5"/>
        <v>0</v>
      </c>
    </row>
    <row r="154" spans="1:18" x14ac:dyDescent="0.2">
      <c r="A154" s="37">
        <v>149</v>
      </c>
      <c r="B154" s="38" t="s">
        <v>70</v>
      </c>
      <c r="C154" s="39" t="s">
        <v>71</v>
      </c>
      <c r="D154" s="40" t="s">
        <v>14</v>
      </c>
      <c r="E154" s="41">
        <v>44951</v>
      </c>
      <c r="F154" s="42">
        <v>39097698</v>
      </c>
      <c r="G154" s="40">
        <v>14</v>
      </c>
      <c r="H154" s="42">
        <v>16568059.529999999</v>
      </c>
      <c r="I154" s="40">
        <v>13</v>
      </c>
      <c r="J154" s="42">
        <v>14635095.109999999</v>
      </c>
      <c r="K154" s="40"/>
      <c r="L154" s="42"/>
      <c r="M154" s="40">
        <v>1</v>
      </c>
      <c r="N154" s="42">
        <v>1932964.42</v>
      </c>
      <c r="O154" s="40"/>
      <c r="P154" s="40"/>
      <c r="Q154" s="43">
        <f t="shared" si="4"/>
        <v>0.37432114571042008</v>
      </c>
      <c r="R154" s="44">
        <f t="shared" si="5"/>
        <v>0</v>
      </c>
    </row>
    <row r="155" spans="1:18" x14ac:dyDescent="0.2">
      <c r="A155" s="45">
        <v>150</v>
      </c>
      <c r="B155" s="46" t="s">
        <v>317</v>
      </c>
      <c r="C155" s="47" t="s">
        <v>316</v>
      </c>
      <c r="D155" s="48" t="s">
        <v>14</v>
      </c>
      <c r="E155" s="49">
        <v>45264</v>
      </c>
      <c r="F155" s="50">
        <v>38249553</v>
      </c>
      <c r="G155" s="48">
        <v>0</v>
      </c>
      <c r="H155" s="50"/>
      <c r="I155" s="48"/>
      <c r="J155" s="50"/>
      <c r="K155" s="48"/>
      <c r="L155" s="50"/>
      <c r="M155" s="48"/>
      <c r="N155" s="50"/>
      <c r="O155" s="48"/>
      <c r="P155" s="48"/>
      <c r="Q155" s="51">
        <f t="shared" si="4"/>
        <v>0</v>
      </c>
      <c r="R155" s="52">
        <f t="shared" si="5"/>
        <v>0</v>
      </c>
    </row>
    <row r="156" spans="1:18" x14ac:dyDescent="0.2">
      <c r="A156" s="53">
        <v>151</v>
      </c>
      <c r="B156" s="54" t="s">
        <v>216</v>
      </c>
      <c r="C156" s="55" t="s">
        <v>217</v>
      </c>
      <c r="D156" s="56" t="s">
        <v>14</v>
      </c>
      <c r="E156" s="57">
        <v>45099</v>
      </c>
      <c r="F156" s="58">
        <v>17145144</v>
      </c>
      <c r="G156" s="56">
        <v>0</v>
      </c>
      <c r="H156" s="58"/>
      <c r="I156" s="56"/>
      <c r="J156" s="58"/>
      <c r="K156" s="56"/>
      <c r="L156" s="58"/>
      <c r="M156" s="56"/>
      <c r="N156" s="58"/>
      <c r="O156" s="56"/>
      <c r="P156" s="56"/>
      <c r="Q156" s="59">
        <f t="shared" si="4"/>
        <v>0</v>
      </c>
      <c r="R156" s="60">
        <f t="shared" si="5"/>
        <v>0</v>
      </c>
    </row>
    <row r="157" spans="1:18" x14ac:dyDescent="0.2">
      <c r="A157" s="45">
        <v>152</v>
      </c>
      <c r="B157" s="46" t="s">
        <v>284</v>
      </c>
      <c r="C157" s="47" t="s">
        <v>285</v>
      </c>
      <c r="D157" s="48" t="s">
        <v>14</v>
      </c>
      <c r="E157" s="49">
        <v>45176</v>
      </c>
      <c r="F157" s="50">
        <v>6282665</v>
      </c>
      <c r="G157" s="48">
        <v>0</v>
      </c>
      <c r="H157" s="50"/>
      <c r="I157" s="48"/>
      <c r="J157" s="50"/>
      <c r="K157" s="48"/>
      <c r="L157" s="50"/>
      <c r="M157" s="48"/>
      <c r="N157" s="50"/>
      <c r="O157" s="48"/>
      <c r="P157" s="48"/>
      <c r="Q157" s="51">
        <f t="shared" si="4"/>
        <v>0</v>
      </c>
      <c r="R157" s="52">
        <f t="shared" si="5"/>
        <v>0</v>
      </c>
    </row>
    <row r="158" spans="1:18" x14ac:dyDescent="0.2">
      <c r="A158" s="53">
        <v>153</v>
      </c>
      <c r="B158" s="54" t="s">
        <v>174</v>
      </c>
      <c r="C158" s="55" t="s">
        <v>175</v>
      </c>
      <c r="D158" s="56" t="s">
        <v>14</v>
      </c>
      <c r="E158" s="57">
        <v>45056</v>
      </c>
      <c r="F158" s="58">
        <v>23648234</v>
      </c>
      <c r="G158" s="56">
        <v>3</v>
      </c>
      <c r="H158" s="58">
        <v>16569574.880000001</v>
      </c>
      <c r="I158" s="56">
        <v>2</v>
      </c>
      <c r="J158" s="58">
        <v>11211384.310000001</v>
      </c>
      <c r="K158" s="56">
        <v>1</v>
      </c>
      <c r="L158" s="58">
        <v>5358190.57</v>
      </c>
      <c r="M158" s="56"/>
      <c r="N158" s="58"/>
      <c r="O158" s="56"/>
      <c r="P158" s="56"/>
      <c r="Q158" s="59">
        <f t="shared" si="4"/>
        <v>0.70066859453437413</v>
      </c>
      <c r="R158" s="60">
        <f t="shared" si="5"/>
        <v>0.22657888830091924</v>
      </c>
    </row>
    <row r="159" spans="1:18" x14ac:dyDescent="0.2">
      <c r="A159" s="45">
        <v>154</v>
      </c>
      <c r="B159" s="46" t="s">
        <v>248</v>
      </c>
      <c r="C159" s="47" t="s">
        <v>249</v>
      </c>
      <c r="D159" s="48" t="s">
        <v>14</v>
      </c>
      <c r="E159" s="49">
        <v>45125</v>
      </c>
      <c r="F159" s="50">
        <v>32207748</v>
      </c>
      <c r="G159" s="48">
        <v>0</v>
      </c>
      <c r="H159" s="50"/>
      <c r="I159" s="48"/>
      <c r="J159" s="50"/>
      <c r="K159" s="48"/>
      <c r="L159" s="50"/>
      <c r="M159" s="48"/>
      <c r="N159" s="50"/>
      <c r="O159" s="48"/>
      <c r="P159" s="48"/>
      <c r="Q159" s="51">
        <f t="shared" si="4"/>
        <v>0</v>
      </c>
      <c r="R159" s="52">
        <f t="shared" si="5"/>
        <v>0</v>
      </c>
    </row>
    <row r="160" spans="1:18" x14ac:dyDescent="0.2">
      <c r="A160" s="53">
        <v>155</v>
      </c>
      <c r="B160" s="54" t="s">
        <v>325</v>
      </c>
      <c r="C160" s="55" t="s">
        <v>324</v>
      </c>
      <c r="D160" s="56" t="s">
        <v>14</v>
      </c>
      <c r="E160" s="57">
        <v>45236</v>
      </c>
      <c r="F160" s="58">
        <v>19107961</v>
      </c>
      <c r="G160" s="56">
        <v>0</v>
      </c>
      <c r="H160" s="58"/>
      <c r="I160" s="56"/>
      <c r="J160" s="58"/>
      <c r="K160" s="56"/>
      <c r="L160" s="58"/>
      <c r="M160" s="56"/>
      <c r="N160" s="58"/>
      <c r="O160" s="56"/>
      <c r="P160" s="56"/>
      <c r="Q160" s="59">
        <f t="shared" si="4"/>
        <v>0</v>
      </c>
      <c r="R160" s="60">
        <f t="shared" si="5"/>
        <v>0</v>
      </c>
    </row>
    <row r="161" spans="1:18" ht="25.5" x14ac:dyDescent="0.2">
      <c r="A161" s="45">
        <v>156</v>
      </c>
      <c r="B161" s="46" t="s">
        <v>338</v>
      </c>
      <c r="C161" s="47" t="s">
        <v>339</v>
      </c>
      <c r="D161" s="48" t="s">
        <v>14</v>
      </c>
      <c r="E161" s="49">
        <v>45302</v>
      </c>
      <c r="F161" s="50">
        <v>19078892</v>
      </c>
      <c r="G161" s="48">
        <v>0</v>
      </c>
      <c r="H161" s="50"/>
      <c r="I161" s="48"/>
      <c r="J161" s="50"/>
      <c r="K161" s="48"/>
      <c r="L161" s="50"/>
      <c r="M161" s="48"/>
      <c r="N161" s="50"/>
      <c r="O161" s="48"/>
      <c r="P161" s="48"/>
      <c r="Q161" s="51">
        <f t="shared" si="4"/>
        <v>0</v>
      </c>
      <c r="R161" s="52">
        <f t="shared" si="5"/>
        <v>0</v>
      </c>
    </row>
    <row r="162" spans="1:18" x14ac:dyDescent="0.2">
      <c r="A162" s="53">
        <v>157</v>
      </c>
      <c r="B162" s="54" t="s">
        <v>164</v>
      </c>
      <c r="C162" s="55" t="s">
        <v>167</v>
      </c>
      <c r="D162" s="56" t="s">
        <v>14</v>
      </c>
      <c r="E162" s="57">
        <v>45058</v>
      </c>
      <c r="F162" s="58">
        <v>16395258</v>
      </c>
      <c r="G162" s="56">
        <v>0</v>
      </c>
      <c r="H162" s="58"/>
      <c r="I162" s="56"/>
      <c r="J162" s="58"/>
      <c r="K162" s="56"/>
      <c r="L162" s="58"/>
      <c r="M162" s="56"/>
      <c r="N162" s="58"/>
      <c r="O162" s="56"/>
      <c r="P162" s="56"/>
      <c r="Q162" s="59">
        <f t="shared" si="4"/>
        <v>0</v>
      </c>
      <c r="R162" s="60">
        <f t="shared" si="5"/>
        <v>0</v>
      </c>
    </row>
    <row r="163" spans="1:18" x14ac:dyDescent="0.2">
      <c r="A163" s="45">
        <v>158</v>
      </c>
      <c r="B163" s="46" t="s">
        <v>140</v>
      </c>
      <c r="C163" s="47" t="s">
        <v>141</v>
      </c>
      <c r="D163" s="48" t="s">
        <v>14</v>
      </c>
      <c r="E163" s="49">
        <v>45029</v>
      </c>
      <c r="F163" s="50">
        <v>17662617</v>
      </c>
      <c r="G163" s="48">
        <v>0</v>
      </c>
      <c r="H163" s="50"/>
      <c r="I163" s="48"/>
      <c r="J163" s="50"/>
      <c r="K163" s="48"/>
      <c r="L163" s="50"/>
      <c r="M163" s="48"/>
      <c r="N163" s="50"/>
      <c r="O163" s="48"/>
      <c r="P163" s="48"/>
      <c r="Q163" s="51">
        <f t="shared" si="4"/>
        <v>0</v>
      </c>
      <c r="R163" s="52">
        <f t="shared" si="5"/>
        <v>0</v>
      </c>
    </row>
    <row r="164" spans="1:18" x14ac:dyDescent="0.2">
      <c r="A164" s="53">
        <v>159</v>
      </c>
      <c r="B164" s="54" t="s">
        <v>314</v>
      </c>
      <c r="C164" s="55" t="s">
        <v>315</v>
      </c>
      <c r="D164" s="56" t="s">
        <v>14</v>
      </c>
      <c r="E164" s="57">
        <v>45236</v>
      </c>
      <c r="F164" s="58">
        <v>28460199</v>
      </c>
      <c r="G164" s="56">
        <v>0</v>
      </c>
      <c r="H164" s="58"/>
      <c r="I164" s="56"/>
      <c r="J164" s="58"/>
      <c r="K164" s="56"/>
      <c r="L164" s="58"/>
      <c r="M164" s="56"/>
      <c r="N164" s="58"/>
      <c r="O164" s="56"/>
      <c r="P164" s="56"/>
      <c r="Q164" s="59">
        <f t="shared" si="4"/>
        <v>0</v>
      </c>
      <c r="R164" s="60">
        <f t="shared" si="5"/>
        <v>0</v>
      </c>
    </row>
    <row r="165" spans="1:18" x14ac:dyDescent="0.2">
      <c r="A165" s="45">
        <v>160</v>
      </c>
      <c r="B165" s="46" t="s">
        <v>326</v>
      </c>
      <c r="C165" s="47" t="s">
        <v>327</v>
      </c>
      <c r="D165" s="48" t="s">
        <v>14</v>
      </c>
      <c r="E165" s="49">
        <v>45236</v>
      </c>
      <c r="F165" s="50">
        <v>14871843</v>
      </c>
      <c r="G165" s="48">
        <v>0</v>
      </c>
      <c r="H165" s="50"/>
      <c r="I165" s="48"/>
      <c r="J165" s="50"/>
      <c r="K165" s="48"/>
      <c r="L165" s="50"/>
      <c r="M165" s="48"/>
      <c r="N165" s="50"/>
      <c r="O165" s="48"/>
      <c r="P165" s="48"/>
      <c r="Q165" s="51">
        <f t="shared" si="4"/>
        <v>0</v>
      </c>
      <c r="R165" s="52">
        <f t="shared" si="5"/>
        <v>0</v>
      </c>
    </row>
    <row r="166" spans="1:18" x14ac:dyDescent="0.2">
      <c r="A166" s="53">
        <v>161</v>
      </c>
      <c r="B166" s="54" t="s">
        <v>318</v>
      </c>
      <c r="C166" s="55" t="s">
        <v>319</v>
      </c>
      <c r="D166" s="56" t="s">
        <v>14</v>
      </c>
      <c r="E166" s="57">
        <v>45258</v>
      </c>
      <c r="F166" s="58">
        <v>22700811</v>
      </c>
      <c r="G166" s="56">
        <v>0</v>
      </c>
      <c r="H166" s="58"/>
      <c r="I166" s="56"/>
      <c r="J166" s="58"/>
      <c r="K166" s="56"/>
      <c r="L166" s="58"/>
      <c r="M166" s="56"/>
      <c r="N166" s="58"/>
      <c r="O166" s="56"/>
      <c r="P166" s="56"/>
      <c r="Q166" s="59">
        <f t="shared" si="4"/>
        <v>0</v>
      </c>
      <c r="R166" s="60">
        <f t="shared" si="5"/>
        <v>0</v>
      </c>
    </row>
    <row r="167" spans="1:18" x14ac:dyDescent="0.2">
      <c r="A167" s="45">
        <v>162</v>
      </c>
      <c r="B167" s="46" t="s">
        <v>320</v>
      </c>
      <c r="C167" s="47" t="s">
        <v>321</v>
      </c>
      <c r="D167" s="48" t="s">
        <v>14</v>
      </c>
      <c r="E167" s="49">
        <v>45274</v>
      </c>
      <c r="F167" s="50">
        <v>7540416</v>
      </c>
      <c r="G167" s="48">
        <v>0</v>
      </c>
      <c r="H167" s="50"/>
      <c r="I167" s="48"/>
      <c r="J167" s="50"/>
      <c r="K167" s="48"/>
      <c r="L167" s="50"/>
      <c r="M167" s="48"/>
      <c r="N167" s="50"/>
      <c r="O167" s="48"/>
      <c r="P167" s="48"/>
      <c r="Q167" s="51">
        <f t="shared" si="4"/>
        <v>0</v>
      </c>
      <c r="R167" s="52">
        <f t="shared" si="5"/>
        <v>0</v>
      </c>
    </row>
    <row r="168" spans="1:18" ht="25.5" x14ac:dyDescent="0.2">
      <c r="A168" s="53">
        <v>163</v>
      </c>
      <c r="B168" s="54" t="s">
        <v>300</v>
      </c>
      <c r="C168" s="55" t="s">
        <v>301</v>
      </c>
      <c r="D168" s="56" t="s">
        <v>14</v>
      </c>
      <c r="E168" s="57">
        <v>45245</v>
      </c>
      <c r="F168" s="58">
        <v>12579521</v>
      </c>
      <c r="G168" s="56">
        <v>0</v>
      </c>
      <c r="H168" s="58"/>
      <c r="I168" s="56"/>
      <c r="J168" s="58"/>
      <c r="K168" s="56"/>
      <c r="L168" s="58"/>
      <c r="M168" s="56"/>
      <c r="N168" s="58"/>
      <c r="O168" s="56"/>
      <c r="P168" s="56"/>
      <c r="Q168" s="59">
        <f t="shared" si="4"/>
        <v>0</v>
      </c>
      <c r="R168" s="60">
        <f t="shared" si="5"/>
        <v>0</v>
      </c>
    </row>
    <row r="169" spans="1:18" ht="13.5" thickBot="1" x14ac:dyDescent="0.25">
      <c r="A169" s="61">
        <v>164</v>
      </c>
      <c r="B169" s="62" t="s">
        <v>334</v>
      </c>
      <c r="C169" s="63" t="s">
        <v>335</v>
      </c>
      <c r="D169" s="64" t="s">
        <v>14</v>
      </c>
      <c r="E169" s="65">
        <v>45253</v>
      </c>
      <c r="F169" s="66">
        <v>27068369</v>
      </c>
      <c r="G169" s="64">
        <v>0</v>
      </c>
      <c r="H169" s="66"/>
      <c r="I169" s="64"/>
      <c r="J169" s="66"/>
      <c r="K169" s="64"/>
      <c r="L169" s="66"/>
      <c r="M169" s="64"/>
      <c r="N169" s="66"/>
      <c r="O169" s="64"/>
      <c r="P169" s="64"/>
      <c r="Q169" s="67">
        <f t="shared" si="4"/>
        <v>0</v>
      </c>
      <c r="R169" s="68">
        <f t="shared" si="5"/>
        <v>0</v>
      </c>
    </row>
    <row r="170" spans="1:18" x14ac:dyDescent="0.2">
      <c r="A170" s="37">
        <v>165</v>
      </c>
      <c r="B170" s="38" t="s">
        <v>290</v>
      </c>
      <c r="C170" s="39" t="s">
        <v>291</v>
      </c>
      <c r="D170" s="40" t="s">
        <v>15</v>
      </c>
      <c r="E170" s="41">
        <v>45211</v>
      </c>
      <c r="F170" s="42">
        <v>17803899</v>
      </c>
      <c r="G170" s="40">
        <v>0</v>
      </c>
      <c r="H170" s="42"/>
      <c r="I170" s="40"/>
      <c r="J170" s="42"/>
      <c r="K170" s="40"/>
      <c r="L170" s="42"/>
      <c r="M170" s="40"/>
      <c r="N170" s="42"/>
      <c r="O170" s="40"/>
      <c r="P170" s="40"/>
      <c r="Q170" s="43">
        <f t="shared" si="4"/>
        <v>0</v>
      </c>
      <c r="R170" s="44">
        <f t="shared" si="5"/>
        <v>0</v>
      </c>
    </row>
    <row r="171" spans="1:18" x14ac:dyDescent="0.2">
      <c r="A171" s="45">
        <v>166</v>
      </c>
      <c r="B171" s="46" t="s">
        <v>210</v>
      </c>
      <c r="C171" s="47" t="s">
        <v>211</v>
      </c>
      <c r="D171" s="48" t="s">
        <v>15</v>
      </c>
      <c r="E171" s="49">
        <v>45082</v>
      </c>
      <c r="F171" s="50">
        <v>31820059</v>
      </c>
      <c r="G171" s="48">
        <v>0</v>
      </c>
      <c r="H171" s="50"/>
      <c r="I171" s="48"/>
      <c r="J171" s="50"/>
      <c r="K171" s="48"/>
      <c r="L171" s="50"/>
      <c r="M171" s="48"/>
      <c r="N171" s="50"/>
      <c r="O171" s="48"/>
      <c r="P171" s="48"/>
      <c r="Q171" s="51">
        <f t="shared" si="4"/>
        <v>0</v>
      </c>
      <c r="R171" s="52">
        <f t="shared" si="5"/>
        <v>0</v>
      </c>
    </row>
    <row r="172" spans="1:18" x14ac:dyDescent="0.2">
      <c r="A172" s="53">
        <v>167</v>
      </c>
      <c r="B172" s="54" t="s">
        <v>344</v>
      </c>
      <c r="C172" s="55" t="s">
        <v>345</v>
      </c>
      <c r="D172" s="56" t="s">
        <v>15</v>
      </c>
      <c r="E172" s="57">
        <v>45264</v>
      </c>
      <c r="F172" s="58">
        <v>17097335</v>
      </c>
      <c r="G172" s="56">
        <v>0</v>
      </c>
      <c r="H172" s="58"/>
      <c r="I172" s="56"/>
      <c r="J172" s="58"/>
      <c r="K172" s="56"/>
      <c r="L172" s="58"/>
      <c r="M172" s="56"/>
      <c r="N172" s="58"/>
      <c r="O172" s="56"/>
      <c r="P172" s="56"/>
      <c r="Q172" s="59">
        <f t="shared" si="4"/>
        <v>0</v>
      </c>
      <c r="R172" s="60">
        <f t="shared" si="5"/>
        <v>0</v>
      </c>
    </row>
    <row r="173" spans="1:18" x14ac:dyDescent="0.2">
      <c r="A173" s="45">
        <v>168</v>
      </c>
      <c r="B173" s="46" t="s">
        <v>254</v>
      </c>
      <c r="C173" s="47" t="s">
        <v>255</v>
      </c>
      <c r="D173" s="48" t="s">
        <v>15</v>
      </c>
      <c r="E173" s="49">
        <v>45134</v>
      </c>
      <c r="F173" s="50">
        <v>16892979</v>
      </c>
      <c r="G173" s="48">
        <v>0</v>
      </c>
      <c r="H173" s="50"/>
      <c r="I173" s="48"/>
      <c r="J173" s="50"/>
      <c r="K173" s="48"/>
      <c r="L173" s="50"/>
      <c r="M173" s="48"/>
      <c r="N173" s="50"/>
      <c r="O173" s="48"/>
      <c r="P173" s="48"/>
      <c r="Q173" s="51">
        <f t="shared" si="4"/>
        <v>0</v>
      </c>
      <c r="R173" s="52">
        <f t="shared" si="5"/>
        <v>0</v>
      </c>
    </row>
    <row r="174" spans="1:18" x14ac:dyDescent="0.2">
      <c r="A174" s="53">
        <v>169</v>
      </c>
      <c r="B174" s="54" t="s">
        <v>373</v>
      </c>
      <c r="C174" s="55" t="s">
        <v>372</v>
      </c>
      <c r="D174" s="56" t="s">
        <v>15</v>
      </c>
      <c r="E174" s="57">
        <v>45322</v>
      </c>
      <c r="F174" s="58">
        <v>17492485</v>
      </c>
      <c r="G174" s="56">
        <v>0</v>
      </c>
      <c r="H174" s="58"/>
      <c r="I174" s="56"/>
      <c r="J174" s="58"/>
      <c r="K174" s="56"/>
      <c r="L174" s="58"/>
      <c r="M174" s="56"/>
      <c r="N174" s="58"/>
      <c r="O174" s="56"/>
      <c r="P174" s="56"/>
      <c r="Q174" s="59">
        <f t="shared" si="4"/>
        <v>0</v>
      </c>
      <c r="R174" s="60">
        <f t="shared" si="5"/>
        <v>0</v>
      </c>
    </row>
    <row r="175" spans="1:18" x14ac:dyDescent="0.2">
      <c r="A175" s="45">
        <v>170</v>
      </c>
      <c r="B175" s="46" t="s">
        <v>302</v>
      </c>
      <c r="C175" s="47" t="s">
        <v>303</v>
      </c>
      <c r="D175" s="48" t="s">
        <v>15</v>
      </c>
      <c r="E175" s="49">
        <v>45211</v>
      </c>
      <c r="F175" s="50">
        <v>24249972</v>
      </c>
      <c r="G175" s="48">
        <v>0</v>
      </c>
      <c r="H175" s="50"/>
      <c r="I175" s="48"/>
      <c r="J175" s="50"/>
      <c r="K175" s="48"/>
      <c r="L175" s="50"/>
      <c r="M175" s="48"/>
      <c r="N175" s="50"/>
      <c r="O175" s="48"/>
      <c r="P175" s="48"/>
      <c r="Q175" s="51">
        <f t="shared" si="4"/>
        <v>0</v>
      </c>
      <c r="R175" s="52">
        <f t="shared" si="5"/>
        <v>0</v>
      </c>
    </row>
    <row r="176" spans="1:18" x14ac:dyDescent="0.2">
      <c r="A176" s="53">
        <v>171</v>
      </c>
      <c r="B176" s="54" t="s">
        <v>390</v>
      </c>
      <c r="C176" s="55" t="s">
        <v>391</v>
      </c>
      <c r="D176" s="56" t="s">
        <v>15</v>
      </c>
      <c r="E176" s="57">
        <v>45316</v>
      </c>
      <c r="F176" s="58">
        <v>12203027</v>
      </c>
      <c r="G176" s="56">
        <v>0</v>
      </c>
      <c r="H176" s="58"/>
      <c r="I176" s="56"/>
      <c r="J176" s="58"/>
      <c r="K176" s="56"/>
      <c r="L176" s="58"/>
      <c r="M176" s="56"/>
      <c r="N176" s="58"/>
      <c r="O176" s="56"/>
      <c r="P176" s="56"/>
      <c r="Q176" s="59">
        <f t="shared" si="4"/>
        <v>0</v>
      </c>
      <c r="R176" s="60">
        <f t="shared" si="5"/>
        <v>0</v>
      </c>
    </row>
    <row r="177" spans="1:18" x14ac:dyDescent="0.2">
      <c r="A177" s="45">
        <v>172</v>
      </c>
      <c r="B177" s="46" t="s">
        <v>376</v>
      </c>
      <c r="C177" s="47" t="s">
        <v>377</v>
      </c>
      <c r="D177" s="48" t="s">
        <v>15</v>
      </c>
      <c r="E177" s="49">
        <v>45348</v>
      </c>
      <c r="F177" s="50">
        <v>15454869</v>
      </c>
      <c r="G177" s="48">
        <v>0</v>
      </c>
      <c r="H177" s="50"/>
      <c r="I177" s="48"/>
      <c r="J177" s="50"/>
      <c r="K177" s="48"/>
      <c r="L177" s="50"/>
      <c r="M177" s="48"/>
      <c r="N177" s="50"/>
      <c r="O177" s="48"/>
      <c r="P177" s="48"/>
      <c r="Q177" s="51">
        <f t="shared" si="4"/>
        <v>0</v>
      </c>
      <c r="R177" s="52">
        <f t="shared" si="5"/>
        <v>0</v>
      </c>
    </row>
    <row r="178" spans="1:18" x14ac:dyDescent="0.2">
      <c r="A178" s="53">
        <v>173</v>
      </c>
      <c r="B178" s="54" t="s">
        <v>192</v>
      </c>
      <c r="C178" s="55" t="s">
        <v>193</v>
      </c>
      <c r="D178" s="56" t="s">
        <v>15</v>
      </c>
      <c r="E178" s="57">
        <v>45069</v>
      </c>
      <c r="F178" s="58">
        <v>25793422</v>
      </c>
      <c r="G178" s="56">
        <v>0</v>
      </c>
      <c r="H178" s="58"/>
      <c r="I178" s="56"/>
      <c r="J178" s="58"/>
      <c r="K178" s="56"/>
      <c r="L178" s="58"/>
      <c r="M178" s="56"/>
      <c r="N178" s="58"/>
      <c r="O178" s="56"/>
      <c r="P178" s="56"/>
      <c r="Q178" s="59">
        <f t="shared" si="4"/>
        <v>0</v>
      </c>
      <c r="R178" s="60">
        <f t="shared" si="5"/>
        <v>0</v>
      </c>
    </row>
    <row r="179" spans="1:18" x14ac:dyDescent="0.2">
      <c r="A179" s="45">
        <v>174</v>
      </c>
      <c r="B179" s="46" t="s">
        <v>184</v>
      </c>
      <c r="C179" s="47" t="s">
        <v>185</v>
      </c>
      <c r="D179" s="48" t="s">
        <v>15</v>
      </c>
      <c r="E179" s="49">
        <v>45043</v>
      </c>
      <c r="F179" s="50">
        <v>28744422</v>
      </c>
      <c r="G179" s="48">
        <v>5</v>
      </c>
      <c r="H179" s="50">
        <v>15561425.919999998</v>
      </c>
      <c r="I179" s="48">
        <v>1</v>
      </c>
      <c r="J179" s="50">
        <v>3296955.05</v>
      </c>
      <c r="K179" s="48">
        <v>3</v>
      </c>
      <c r="L179" s="50">
        <v>8939470.870000001</v>
      </c>
      <c r="M179" s="48">
        <v>1</v>
      </c>
      <c r="N179" s="50">
        <v>3325000</v>
      </c>
      <c r="O179" s="48"/>
      <c r="P179" s="48"/>
      <c r="Q179" s="51">
        <f t="shared" si="4"/>
        <v>0.42569740730914685</v>
      </c>
      <c r="R179" s="52">
        <f t="shared" si="5"/>
        <v>0.31099845632658751</v>
      </c>
    </row>
    <row r="180" spans="1:18" ht="25.5" x14ac:dyDescent="0.2">
      <c r="A180" s="53">
        <v>175</v>
      </c>
      <c r="B180" s="54" t="s">
        <v>380</v>
      </c>
      <c r="C180" s="55" t="s">
        <v>381</v>
      </c>
      <c r="D180" s="56" t="s">
        <v>15</v>
      </c>
      <c r="E180" s="57">
        <v>45322</v>
      </c>
      <c r="F180" s="58">
        <v>19926670</v>
      </c>
      <c r="G180" s="56">
        <v>0</v>
      </c>
      <c r="H180" s="58"/>
      <c r="I180" s="56"/>
      <c r="J180" s="58"/>
      <c r="K180" s="56"/>
      <c r="L180" s="58"/>
      <c r="M180" s="56"/>
      <c r="N180" s="58"/>
      <c r="O180" s="56"/>
      <c r="P180" s="56"/>
      <c r="Q180" s="59">
        <f t="shared" si="4"/>
        <v>0</v>
      </c>
      <c r="R180" s="60">
        <f t="shared" si="5"/>
        <v>0</v>
      </c>
    </row>
    <row r="181" spans="1:18" x14ac:dyDescent="0.2">
      <c r="A181" s="45">
        <v>176</v>
      </c>
      <c r="B181" s="46" t="s">
        <v>250</v>
      </c>
      <c r="C181" s="47" t="s">
        <v>251</v>
      </c>
      <c r="D181" s="48" t="s">
        <v>15</v>
      </c>
      <c r="E181" s="49">
        <v>45148</v>
      </c>
      <c r="F181" s="50">
        <v>35403134</v>
      </c>
      <c r="G181" s="48">
        <v>0</v>
      </c>
      <c r="H181" s="50"/>
      <c r="I181" s="48"/>
      <c r="J181" s="50"/>
      <c r="K181" s="48"/>
      <c r="L181" s="50"/>
      <c r="M181" s="48"/>
      <c r="N181" s="50"/>
      <c r="O181" s="48"/>
      <c r="P181" s="48"/>
      <c r="Q181" s="51">
        <f t="shared" si="4"/>
        <v>0</v>
      </c>
      <c r="R181" s="52">
        <f t="shared" si="5"/>
        <v>0</v>
      </c>
    </row>
    <row r="182" spans="1:18" ht="25.5" x14ac:dyDescent="0.2">
      <c r="A182" s="53">
        <v>177</v>
      </c>
      <c r="B182" s="54" t="s">
        <v>282</v>
      </c>
      <c r="C182" s="55" t="s">
        <v>283</v>
      </c>
      <c r="D182" s="56" t="s">
        <v>15</v>
      </c>
      <c r="E182" s="57">
        <v>45183</v>
      </c>
      <c r="F182" s="58">
        <v>21244302</v>
      </c>
      <c r="G182" s="56">
        <v>1</v>
      </c>
      <c r="H182" s="58">
        <v>2800091.57</v>
      </c>
      <c r="I182" s="56">
        <v>1</v>
      </c>
      <c r="J182" s="58">
        <v>2800091.57</v>
      </c>
      <c r="K182" s="56"/>
      <c r="L182" s="58"/>
      <c r="M182" s="56"/>
      <c r="N182" s="58"/>
      <c r="O182" s="56"/>
      <c r="P182" s="56"/>
      <c r="Q182" s="59">
        <f t="shared" si="4"/>
        <v>0.13180435723423625</v>
      </c>
      <c r="R182" s="60">
        <f t="shared" si="5"/>
        <v>0</v>
      </c>
    </row>
    <row r="183" spans="1:18" x14ac:dyDescent="0.2">
      <c r="A183" s="45">
        <v>178</v>
      </c>
      <c r="B183" s="46" t="s">
        <v>48</v>
      </c>
      <c r="C183" s="47" t="s">
        <v>49</v>
      </c>
      <c r="D183" s="48" t="s">
        <v>15</v>
      </c>
      <c r="E183" s="49">
        <v>44937</v>
      </c>
      <c r="F183" s="50">
        <v>57499247</v>
      </c>
      <c r="G183" s="48">
        <v>2</v>
      </c>
      <c r="H183" s="50">
        <v>1122397.9500000002</v>
      </c>
      <c r="I183" s="48">
        <v>2</v>
      </c>
      <c r="J183" s="50">
        <v>1122397.9500000002</v>
      </c>
      <c r="K183" s="48"/>
      <c r="L183" s="50"/>
      <c r="M183" s="48"/>
      <c r="N183" s="50"/>
      <c r="O183" s="48"/>
      <c r="P183" s="48"/>
      <c r="Q183" s="51">
        <f t="shared" si="4"/>
        <v>1.9520219977837278E-2</v>
      </c>
      <c r="R183" s="52">
        <f t="shared" si="5"/>
        <v>0</v>
      </c>
    </row>
    <row r="184" spans="1:18" ht="25.5" x14ac:dyDescent="0.2">
      <c r="A184" s="53">
        <v>179</v>
      </c>
      <c r="B184" s="54" t="s">
        <v>346</v>
      </c>
      <c r="C184" s="55" t="s">
        <v>347</v>
      </c>
      <c r="D184" s="56" t="s">
        <v>15</v>
      </c>
      <c r="E184" s="57">
        <v>45280</v>
      </c>
      <c r="F184" s="58">
        <v>16166240</v>
      </c>
      <c r="G184" s="56">
        <v>0</v>
      </c>
      <c r="H184" s="58"/>
      <c r="I184" s="56"/>
      <c r="J184" s="58"/>
      <c r="K184" s="56"/>
      <c r="L184" s="58"/>
      <c r="M184" s="56"/>
      <c r="N184" s="58"/>
      <c r="O184" s="56"/>
      <c r="P184" s="56"/>
      <c r="Q184" s="59">
        <f t="shared" si="4"/>
        <v>0</v>
      </c>
      <c r="R184" s="60">
        <f t="shared" si="5"/>
        <v>0</v>
      </c>
    </row>
    <row r="185" spans="1:18" ht="13.5" thickBot="1" x14ac:dyDescent="0.25">
      <c r="A185" s="61">
        <v>180</v>
      </c>
      <c r="B185" s="62" t="s">
        <v>46</v>
      </c>
      <c r="C185" s="63" t="s">
        <v>47</v>
      </c>
      <c r="D185" s="64" t="s">
        <v>15</v>
      </c>
      <c r="E185" s="65">
        <v>44938</v>
      </c>
      <c r="F185" s="66">
        <v>33581216</v>
      </c>
      <c r="G185" s="64">
        <v>4</v>
      </c>
      <c r="H185" s="66">
        <v>8369777.0700000003</v>
      </c>
      <c r="I185" s="64">
        <v>2</v>
      </c>
      <c r="J185" s="66">
        <v>4910564.7300000004</v>
      </c>
      <c r="K185" s="64">
        <v>1</v>
      </c>
      <c r="L185" s="66">
        <v>1729606.17</v>
      </c>
      <c r="M185" s="64">
        <v>1</v>
      </c>
      <c r="N185" s="66">
        <v>1729606.17</v>
      </c>
      <c r="O185" s="64"/>
      <c r="P185" s="64"/>
      <c r="Q185" s="67">
        <f t="shared" si="4"/>
        <v>0.19773467702896763</v>
      </c>
      <c r="R185" s="68">
        <f t="shared" si="5"/>
        <v>5.1505167948653195E-2</v>
      </c>
    </row>
    <row r="186" spans="1:18" s="23" customFormat="1" ht="13.5" thickBot="1" x14ac:dyDescent="0.25">
      <c r="A186" s="19"/>
      <c r="B186" s="19"/>
      <c r="C186" s="19"/>
      <c r="D186" s="19"/>
      <c r="E186" s="20"/>
      <c r="F186" s="21"/>
      <c r="G186" s="19"/>
      <c r="H186" s="21"/>
      <c r="I186" s="19"/>
      <c r="J186" s="21"/>
      <c r="K186" s="19"/>
      <c r="L186" s="21"/>
      <c r="M186" s="19"/>
      <c r="N186" s="21"/>
      <c r="O186" s="19"/>
      <c r="P186" s="19"/>
      <c r="Q186" s="22"/>
      <c r="R186" s="22"/>
    </row>
    <row r="187" spans="1:18" ht="39" thickBot="1" x14ac:dyDescent="0.25">
      <c r="B187" s="99" t="s">
        <v>405</v>
      </c>
      <c r="C187" s="100">
        <f>COUNTIF(G6:G185,0)</f>
        <v>98</v>
      </c>
      <c r="D187" s="18"/>
      <c r="E187" s="101" t="s">
        <v>403</v>
      </c>
      <c r="F187" s="93">
        <f t="shared" ref="F187:P187" si="6">SUBTOTAL(109,F6:F185)</f>
        <v>5578047564.9800005</v>
      </c>
      <c r="G187" s="94">
        <f t="shared" si="6"/>
        <v>528</v>
      </c>
      <c r="H187" s="92">
        <f t="shared" si="6"/>
        <v>1214404689.6099999</v>
      </c>
      <c r="I187" s="95">
        <f t="shared" si="6"/>
        <v>380</v>
      </c>
      <c r="J187" s="91">
        <f t="shared" si="6"/>
        <v>845927757.53000033</v>
      </c>
      <c r="K187" s="96">
        <f t="shared" si="6"/>
        <v>121</v>
      </c>
      <c r="L187" s="90">
        <f t="shared" si="6"/>
        <v>312671710.79999995</v>
      </c>
      <c r="M187" s="97">
        <f t="shared" si="6"/>
        <v>27</v>
      </c>
      <c r="N187" s="89">
        <f t="shared" si="6"/>
        <v>55805221.280000009</v>
      </c>
      <c r="O187" s="98">
        <f t="shared" si="6"/>
        <v>0</v>
      </c>
      <c r="P187" s="88">
        <f t="shared" si="6"/>
        <v>0</v>
      </c>
      <c r="Q187" s="86">
        <f>SUBTOTAL(101,Q6:Q185)</f>
        <v>0.19048824747543863</v>
      </c>
      <c r="R187" s="87">
        <f>SUBTOTAL(101,R6:R185)</f>
        <v>4.9893711238999591E-2</v>
      </c>
    </row>
    <row r="194" spans="10:10" x14ac:dyDescent="0.2">
      <c r="J194" s="17"/>
    </row>
    <row r="195" spans="10:10" x14ac:dyDescent="0.2">
      <c r="J195" s="17"/>
    </row>
  </sheetData>
  <sheetProtection algorithmName="SHA-512" hashValue="QGV/OL+GsEY79JJFA3P+dgHMg56DgkjcdfbqtNFgt2O0D4u0UUroJgZRz4NC8cRIBIIlszCURtdaMxCP4xBjqQ==" saltValue="60BSuo45P7fDqh4LlLcXMw==" spinCount="100000" sheet="1" objects="1" scenarios="1" autoFilter="0"/>
  <autoFilter ref="A5:R185" xr:uid="{5C51741B-2BD2-4950-8F99-5D0E8B6308BE}"/>
  <sortState xmlns:xlrd2="http://schemas.microsoft.com/office/spreadsheetml/2017/richdata2" ref="A6:R21">
    <sortCondition ref="C6:C21"/>
  </sortState>
  <mergeCells count="2">
    <mergeCell ref="A1:R1"/>
    <mergeCell ref="A4:B4"/>
  </mergeCells>
  <dataValidations count="1">
    <dataValidation type="list" allowBlank="1" showInputMessage="1" showErrorMessage="1" sqref="D179:D180 D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2024-03-14T13:12:35Z</dcterms:modified>
</cp:coreProperties>
</file>