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showInkAnnotation="0" defaultThemeVersion="124226"/>
  <bookViews>
    <workbookView xWindow="135" yWindow="30" windowWidth="23160" windowHeight="12555"/>
  </bookViews>
  <sheets>
    <sheet name="Stav alokace výzev IROP" sheetId="1" r:id="rId1"/>
    <sheet name="List1" sheetId="2" r:id="rId2"/>
  </sheets>
  <definedNames>
    <definedName name="_xlnm._FilterDatabase" localSheetId="0" hidden="1">'Stav alokace výzev IROP'!$A$2:$I$81</definedName>
    <definedName name="_Ref363218695" localSheetId="0">'Stav alokace výzev IROP'!#REF!</definedName>
    <definedName name="_xlnm.Print_Titles" localSheetId="0">'Stav alokace výzev IROP'!$1:$2</definedName>
  </definedNames>
  <calcPr calcId="145621"/>
</workbook>
</file>

<file path=xl/calcChain.xml><?xml version="1.0" encoding="utf-8"?>
<calcChain xmlns="http://schemas.openxmlformats.org/spreadsheetml/2006/main">
  <c r="S44" i="1" l="1"/>
  <c r="T44" i="1"/>
  <c r="S74" i="1"/>
  <c r="T74" i="1"/>
  <c r="S79" i="1"/>
  <c r="S80" i="1"/>
  <c r="S81" i="1"/>
  <c r="T77" i="1"/>
  <c r="T78" i="1"/>
  <c r="T79" i="1"/>
  <c r="T80" i="1"/>
  <c r="T81" i="1"/>
  <c r="U81" i="1" l="1"/>
  <c r="R81" i="1"/>
  <c r="O81" i="1"/>
  <c r="L81" i="1"/>
  <c r="T48" i="1" l="1"/>
  <c r="S48" i="1"/>
  <c r="S69" i="1" l="1"/>
  <c r="S78" i="1" l="1"/>
  <c r="S77" i="1"/>
  <c r="U80" i="1" l="1"/>
  <c r="T12" i="1" l="1"/>
  <c r="T76" i="1" l="1"/>
  <c r="S76" i="1"/>
  <c r="L80" i="1" l="1"/>
  <c r="O80" i="1"/>
  <c r="R80" i="1"/>
  <c r="T75" i="1" l="1"/>
  <c r="S75" i="1"/>
  <c r="T52" i="1" l="1"/>
  <c r="U79" i="1" l="1"/>
  <c r="L79" i="1"/>
  <c r="O79" i="1"/>
  <c r="R79" i="1"/>
  <c r="S52" i="1" l="1"/>
  <c r="U78" i="1" l="1"/>
  <c r="R78" i="1"/>
  <c r="O78" i="1"/>
  <c r="L78" i="1"/>
  <c r="T51" i="1" l="1"/>
  <c r="S51" i="1"/>
  <c r="T64" i="1" l="1"/>
  <c r="S64" i="1"/>
  <c r="S66" i="1" l="1"/>
  <c r="T66" i="1"/>
  <c r="S67" i="1"/>
  <c r="T67" i="1"/>
  <c r="S68" i="1"/>
  <c r="T68" i="1"/>
  <c r="T69" i="1"/>
  <c r="S70" i="1"/>
  <c r="T70" i="1"/>
  <c r="S72" i="1"/>
  <c r="T72" i="1"/>
  <c r="S73" i="1"/>
  <c r="T73" i="1"/>
  <c r="S62" i="1"/>
  <c r="T62" i="1"/>
  <c r="S63" i="1"/>
  <c r="T63" i="1"/>
  <c r="U74" i="1" l="1"/>
  <c r="U75" i="1"/>
  <c r="U76" i="1"/>
  <c r="U77" i="1"/>
  <c r="O77" i="1"/>
  <c r="R77" i="1"/>
  <c r="L77" i="1"/>
  <c r="T45" i="1" l="1"/>
  <c r="S45" i="1"/>
  <c r="T43" i="1"/>
  <c r="S43" i="1"/>
  <c r="T65" i="1"/>
  <c r="S65" i="1"/>
  <c r="T61" i="1"/>
  <c r="S61" i="1"/>
  <c r="T58" i="1"/>
  <c r="S58" i="1"/>
  <c r="T54" i="1"/>
  <c r="S54" i="1"/>
  <c r="T60" i="1" l="1"/>
  <c r="S60" i="1"/>
  <c r="T59" i="1"/>
  <c r="S59" i="1"/>
  <c r="R76" i="1"/>
  <c r="O76" i="1"/>
  <c r="L76" i="1"/>
  <c r="T56" i="1" l="1"/>
  <c r="S56" i="1"/>
  <c r="U73" i="1" l="1"/>
  <c r="R74" i="1"/>
  <c r="R75" i="1"/>
  <c r="O74" i="1"/>
  <c r="O75" i="1"/>
  <c r="L74" i="1"/>
  <c r="L75" i="1"/>
  <c r="T55" i="1" l="1"/>
  <c r="S55" i="1"/>
  <c r="T53" i="1" l="1"/>
  <c r="S53" i="1"/>
  <c r="U62" i="1" l="1"/>
  <c r="U63" i="1"/>
  <c r="U64" i="1"/>
  <c r="U65" i="1"/>
  <c r="U66" i="1"/>
  <c r="U67" i="1"/>
  <c r="U68" i="1"/>
  <c r="U69" i="1"/>
  <c r="U70" i="1"/>
  <c r="U71" i="1"/>
  <c r="U72" i="1"/>
  <c r="U61" i="1"/>
  <c r="O73" i="1"/>
  <c r="R73" i="1"/>
  <c r="L73" i="1"/>
  <c r="L72" i="1" l="1"/>
  <c r="O72" i="1"/>
  <c r="R72" i="1"/>
  <c r="T50" i="1" l="1"/>
  <c r="S50" i="1"/>
  <c r="T49" i="1"/>
  <c r="S49" i="1"/>
  <c r="T57" i="1" l="1"/>
  <c r="S57" i="1"/>
  <c r="T47" i="1" l="1"/>
  <c r="S47" i="1"/>
  <c r="T46" i="1"/>
  <c r="S46" i="1"/>
  <c r="T42" i="1"/>
  <c r="S42" i="1"/>
  <c r="L71" i="1" l="1"/>
  <c r="O71" i="1"/>
  <c r="R71" i="1"/>
  <c r="T41" i="1" l="1"/>
  <c r="S41" i="1"/>
  <c r="T28" i="1"/>
  <c r="T30" i="1"/>
  <c r="L70" i="1" l="1"/>
  <c r="L69" i="1"/>
  <c r="O70" i="1" l="1"/>
  <c r="R70" i="1"/>
  <c r="O69" i="1"/>
  <c r="R69" i="1"/>
  <c r="R66" i="1" l="1"/>
  <c r="R67" i="1"/>
  <c r="R68" i="1"/>
  <c r="O66" i="1"/>
  <c r="O67" i="1"/>
  <c r="O68" i="1"/>
  <c r="L68" i="1"/>
  <c r="L67" i="1"/>
  <c r="L66" i="1"/>
  <c r="R63" i="1" l="1"/>
  <c r="R64" i="1"/>
  <c r="R65" i="1"/>
  <c r="O63" i="1"/>
  <c r="O64" i="1"/>
  <c r="O65" i="1"/>
  <c r="L65" i="1"/>
  <c r="L64" i="1"/>
  <c r="L63" i="1"/>
  <c r="S5" i="1" l="1"/>
  <c r="T5" i="1"/>
  <c r="S6" i="1"/>
  <c r="T6" i="1"/>
  <c r="S7" i="1"/>
  <c r="T7" i="1"/>
  <c r="S8" i="1"/>
  <c r="T8" i="1"/>
  <c r="S9" i="1"/>
  <c r="T9" i="1"/>
  <c r="S10" i="1"/>
  <c r="T10" i="1"/>
  <c r="S11" i="1"/>
  <c r="T11" i="1"/>
  <c r="S12" i="1"/>
  <c r="S13" i="1"/>
  <c r="T13" i="1"/>
  <c r="S14" i="1"/>
  <c r="T14" i="1"/>
  <c r="S15" i="1"/>
  <c r="T15" i="1"/>
  <c r="S16" i="1"/>
  <c r="T16" i="1"/>
  <c r="S17" i="1"/>
  <c r="T17" i="1"/>
  <c r="S18" i="1"/>
  <c r="T18" i="1"/>
  <c r="S19" i="1"/>
  <c r="T19" i="1"/>
  <c r="S20" i="1"/>
  <c r="T20" i="1"/>
  <c r="S21" i="1"/>
  <c r="T21" i="1"/>
  <c r="S22" i="1"/>
  <c r="T22" i="1"/>
  <c r="S23" i="1"/>
  <c r="T23" i="1"/>
  <c r="S24" i="1"/>
  <c r="T24" i="1"/>
  <c r="S25" i="1"/>
  <c r="T25" i="1"/>
  <c r="S26" i="1"/>
  <c r="T26" i="1"/>
  <c r="S27" i="1"/>
  <c r="T27" i="1"/>
  <c r="S28" i="1"/>
  <c r="S29" i="1"/>
  <c r="T29" i="1"/>
  <c r="S30" i="1"/>
  <c r="S31" i="1"/>
  <c r="T31" i="1"/>
  <c r="S32" i="1"/>
  <c r="T32" i="1"/>
  <c r="S33" i="1"/>
  <c r="T33" i="1"/>
  <c r="S34" i="1"/>
  <c r="T34" i="1"/>
  <c r="S35" i="1"/>
  <c r="T35" i="1"/>
  <c r="S36" i="1"/>
  <c r="T36" i="1"/>
  <c r="S37" i="1"/>
  <c r="T37" i="1"/>
  <c r="S38" i="1"/>
  <c r="T38" i="1"/>
  <c r="S39" i="1"/>
  <c r="T39" i="1"/>
  <c r="S40" i="1"/>
  <c r="T40" i="1"/>
  <c r="T4" i="1"/>
  <c r="S4" i="1"/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4" i="1"/>
  <c r="R62" i="1" l="1"/>
  <c r="R61" i="1"/>
  <c r="L62" i="1"/>
  <c r="L61" i="1"/>
  <c r="U60" i="1" l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R59" i="1" l="1"/>
  <c r="R60" i="1"/>
  <c r="L59" i="1"/>
  <c r="L60" i="1"/>
  <c r="L58" i="1" l="1"/>
  <c r="R58" i="1"/>
  <c r="R57" i="1" l="1"/>
  <c r="L57" i="1"/>
  <c r="R55" i="1" l="1"/>
  <c r="R56" i="1"/>
  <c r="L55" i="1"/>
  <c r="L56" i="1"/>
  <c r="R54" i="1" l="1"/>
  <c r="R53" i="1"/>
  <c r="L53" i="1"/>
  <c r="L54" i="1"/>
  <c r="R49" i="1" l="1"/>
  <c r="R50" i="1"/>
  <c r="R51" i="1"/>
  <c r="R52" i="1"/>
  <c r="L49" i="1"/>
  <c r="L50" i="1"/>
  <c r="L51" i="1"/>
  <c r="L52" i="1"/>
  <c r="L46" i="1" l="1"/>
  <c r="L47" i="1"/>
  <c r="L48" i="1"/>
  <c r="R45" i="1"/>
  <c r="R46" i="1"/>
  <c r="R47" i="1"/>
  <c r="R48" i="1"/>
  <c r="L45" i="1"/>
  <c r="R43" i="1" l="1"/>
  <c r="R44" i="1"/>
  <c r="L43" i="1"/>
  <c r="L44" i="1"/>
  <c r="L42" i="1" l="1"/>
  <c r="R42" i="1"/>
  <c r="R41" i="1"/>
  <c r="L41" i="1"/>
  <c r="R40" i="1" l="1"/>
  <c r="L40" i="1"/>
  <c r="R39" i="1" l="1"/>
  <c r="L39" i="1"/>
  <c r="L37" i="1" l="1"/>
  <c r="L38" i="1"/>
  <c r="R37" i="1"/>
  <c r="R38" i="1"/>
  <c r="R35" i="1" l="1"/>
  <c r="R36" i="1"/>
  <c r="L35" i="1"/>
  <c r="L36" i="1"/>
  <c r="R32" i="1" l="1"/>
  <c r="R33" i="1"/>
  <c r="R34" i="1"/>
  <c r="L32" i="1"/>
  <c r="L33" i="1"/>
  <c r="L34" i="1"/>
  <c r="R31" i="1" l="1"/>
  <c r="L31" i="1"/>
  <c r="R30" i="1" l="1"/>
  <c r="L30" i="1"/>
  <c r="R29" i="1"/>
  <c r="L29" i="1"/>
  <c r="R28" i="1"/>
  <c r="L28" i="1"/>
  <c r="R27" i="1"/>
  <c r="L27" i="1"/>
  <c r="R26" i="1"/>
  <c r="L26" i="1"/>
  <c r="R25" i="1"/>
  <c r="L25" i="1"/>
  <c r="R24" i="1"/>
  <c r="L24" i="1"/>
  <c r="R23" i="1"/>
  <c r="L23" i="1"/>
  <c r="R22" i="1"/>
  <c r="L22" i="1"/>
  <c r="R21" i="1"/>
  <c r="L21" i="1"/>
  <c r="R20" i="1"/>
  <c r="L20" i="1"/>
  <c r="R19" i="1"/>
  <c r="L19" i="1"/>
  <c r="R18" i="1"/>
  <c r="L18" i="1"/>
  <c r="R17" i="1"/>
  <c r="L17" i="1"/>
  <c r="R16" i="1"/>
  <c r="L16" i="1"/>
  <c r="R15" i="1"/>
  <c r="L15" i="1"/>
  <c r="R14" i="1"/>
  <c r="L14" i="1"/>
  <c r="R13" i="1"/>
  <c r="L13" i="1"/>
  <c r="R12" i="1"/>
  <c r="L12" i="1"/>
  <c r="R11" i="1"/>
  <c r="L11" i="1"/>
  <c r="R10" i="1"/>
  <c r="L10" i="1"/>
  <c r="R9" i="1"/>
  <c r="L9" i="1"/>
  <c r="R8" i="1"/>
  <c r="L8" i="1"/>
  <c r="R7" i="1"/>
  <c r="L7" i="1"/>
  <c r="R6" i="1"/>
  <c r="L6" i="1"/>
  <c r="R5" i="1"/>
  <c r="L5" i="1"/>
  <c r="R4" i="1"/>
  <c r="L4" i="1"/>
</calcChain>
</file>

<file path=xl/sharedStrings.xml><?xml version="1.0" encoding="utf-8"?>
<sst xmlns="http://schemas.openxmlformats.org/spreadsheetml/2006/main" count="424" uniqueCount="122">
  <si>
    <t>Název výzvy</t>
  </si>
  <si>
    <t>průběžná</t>
  </si>
  <si>
    <t>Technika pro IZS</t>
  </si>
  <si>
    <t>Sociální podnikání</t>
  </si>
  <si>
    <t>Infrastruktura pro předškolní vzdělávání</t>
  </si>
  <si>
    <t>kolová</t>
  </si>
  <si>
    <t>Územní plány</t>
  </si>
  <si>
    <t>Územní studie</t>
  </si>
  <si>
    <t>Regulační plány</t>
  </si>
  <si>
    <t>Technická pomoc</t>
  </si>
  <si>
    <t>Infrastruktura pro předškolní vzdělávání pro SVL</t>
  </si>
  <si>
    <t>Sociální podnikání pro SVL</t>
  </si>
  <si>
    <t>Aktivity vedoucí k úplnému elektronickému podání</t>
  </si>
  <si>
    <t>Deinstitucionalizace sociálních služeb (včetně SVL)</t>
  </si>
  <si>
    <t xml:space="preserve">Vysoce specializovaná péče v oblastech onkogynekologie a perinatologie </t>
  </si>
  <si>
    <t>Vybrané úseky silnic II. a  III. třídy</t>
  </si>
  <si>
    <t>Energetické úspory v bytových domech</t>
  </si>
  <si>
    <t>Kyberbezpečnost</t>
  </si>
  <si>
    <t>Revitalizace vybraných památek</t>
  </si>
  <si>
    <t>Podpora bezpečnosti dopravy a cyklodopravy</t>
  </si>
  <si>
    <t>Telematika pro veřejnou dopravu</t>
  </si>
  <si>
    <t>Nízkoemisní a bezemisní vozidla</t>
  </si>
  <si>
    <t>Muzea</t>
  </si>
  <si>
    <t xml:space="preserve">Specifické informační a komunikační systémy a infrastruktura </t>
  </si>
  <si>
    <t xml:space="preserve">Ukončení příjmu žádostí o podporu </t>
  </si>
  <si>
    <t>SC</t>
  </si>
  <si>
    <t>eLegislativa a eSbírka, Národní digitální archiv</t>
  </si>
  <si>
    <t>Zlepšení řídicích a administrativních schopností MAS</t>
  </si>
  <si>
    <t>Zahájení příjmu žádostí o podporu</t>
  </si>
  <si>
    <t>Výstavba a modernizace přestupních terminálů</t>
  </si>
  <si>
    <t>Knihovny</t>
  </si>
  <si>
    <t>Předložené projekty</t>
  </si>
  <si>
    <t xml:space="preserve">eGovernment I. </t>
  </si>
  <si>
    <t>Vzdělávací a výcviková střediska IZS.</t>
  </si>
  <si>
    <t xml:space="preserve">Druh výzvy </t>
  </si>
  <si>
    <t>Specifické informační a komunikační systémy a infrastruktura II.</t>
  </si>
  <si>
    <t>Rozvoj sociálních služeb</t>
  </si>
  <si>
    <t>Rozvoj sociálních služeb v SVL</t>
  </si>
  <si>
    <t>Zvýšení kvality návazné péče</t>
  </si>
  <si>
    <t>Infrastruktura středních škol a vyšších odborných škol</t>
  </si>
  <si>
    <t>Infrastruktura středních a vyšších odborných škol (SVL)</t>
  </si>
  <si>
    <t>Sociální bydlení</t>
  </si>
  <si>
    <t>Sociální bydlení pro SVL</t>
  </si>
  <si>
    <t>Stanice IZS</t>
  </si>
  <si>
    <t>Energetické úspory v bytových domech II</t>
  </si>
  <si>
    <t xml:space="preserve">Rozvoj infrastruktury komunitních center </t>
  </si>
  <si>
    <t>Rozvoj infrastruktury komunitních center v SVL</t>
  </si>
  <si>
    <t>Vybrané silnice II. a III. třídy - integrované projekty IPRÚ</t>
  </si>
  <si>
    <t>Zefektivnění prezentace, posílení ochrany a rozvoje kulturního dědictví-int. proj. IPRÚ</t>
  </si>
  <si>
    <t>Vybrané úseky silnic II. a III. třídy - integrované projekty ITI</t>
  </si>
  <si>
    <t>Sociální podnikání II.</t>
  </si>
  <si>
    <t>Sociální podnikání pro sociálně vyloučené lokality II.</t>
  </si>
  <si>
    <t>Podpora pořizování a uplatňování dokumentů územního rozvoje - int. proj. CLLD</t>
  </si>
  <si>
    <t>Deinstitucionalizace sociálních služeb za účelem sociálního začleňování II.</t>
  </si>
  <si>
    <t xml:space="preserve">Zefektivnění prezentace, posílení ochrany a rozvoje kulturního dědictví - int. proj. ITI </t>
  </si>
  <si>
    <t>Infrastruktura základních škol SVL</t>
  </si>
  <si>
    <t>Infrastruktura základních škol</t>
  </si>
  <si>
    <t>Udržitelná doprava - integrované projekty ITI</t>
  </si>
  <si>
    <t>Udržitelná doprava - integrované projekty IPRÚ</t>
  </si>
  <si>
    <t>Revitalizace vybraných památek II.</t>
  </si>
  <si>
    <t>Udržitelná doprava - integrované projekty CLLD</t>
  </si>
  <si>
    <t>Deinstitucionalizace psychiatrické péče</t>
  </si>
  <si>
    <t>Kulturní dědictví - integrované projekty CLLD</t>
  </si>
  <si>
    <t>Infrastruktura pro zájmové, neformální a celoživotní vzdělávání</t>
  </si>
  <si>
    <t>Infrastruktura pro zájmové, neformální a celoživotní vzdělávání (SVL)</t>
  </si>
  <si>
    <t>Aktuální stav hodnocení výzvy</t>
  </si>
  <si>
    <t>Infrastruktura pro předškolní vzdělávání - integrované projekty ITI</t>
  </si>
  <si>
    <t>Infrastruktura pro předškolní vzdělávání - integrované projekty IPRÚ</t>
  </si>
  <si>
    <t xml:space="preserve">% z alokace v hodnocení </t>
  </si>
  <si>
    <t>% z alokace pozitivně ukončeno</t>
  </si>
  <si>
    <t>Vyřazené a stažené žádosti 
(Počet a Příspěvek EU)</t>
  </si>
  <si>
    <t>Počet</t>
  </si>
  <si>
    <t>V procesu hodnocení</t>
  </si>
  <si>
    <t>Pozitivně ukončené hodnocení</t>
  </si>
  <si>
    <t>Finanční objem (příspěvek EU)</t>
  </si>
  <si>
    <t>% z alokace předloženo</t>
  </si>
  <si>
    <t>% z předložených</t>
  </si>
  <si>
    <t>Alokace výzvy (Příspěvek EU)</t>
  </si>
  <si>
    <t>Sociální infrastruktura - integrované projekty ITI</t>
  </si>
  <si>
    <t>Sociální infrastruktura - integrované projekty IPRÚ</t>
  </si>
  <si>
    <t>Sociální infrastruktura - integrované projekty CLLD</t>
  </si>
  <si>
    <t>Sociální podnikání - integrované projekty IPRÚ</t>
  </si>
  <si>
    <t>Sociální podnikání - integrované projekty CLLD</t>
  </si>
  <si>
    <t>Sociální podnikání - integrované projekty ITI</t>
  </si>
  <si>
    <t>Infrastruktura pro vzdělávání - integrované projekty ITI</t>
  </si>
  <si>
    <t>Infrastruktura pro vzdělávání - integrované projekty IPRÚ</t>
  </si>
  <si>
    <t>1.1</t>
  </si>
  <si>
    <t>3.3</t>
  </si>
  <si>
    <t>3.2</t>
  </si>
  <si>
    <t>2.3</t>
  </si>
  <si>
    <t>4.2</t>
  </si>
  <si>
    <t>2.1</t>
  </si>
  <si>
    <t>5.1</t>
  </si>
  <si>
    <t>2.2</t>
  </si>
  <si>
    <t>3.1</t>
  </si>
  <si>
    <t>2.4</t>
  </si>
  <si>
    <t>2.5</t>
  </si>
  <si>
    <t>1.2</t>
  </si>
  <si>
    <t>1.3</t>
  </si>
  <si>
    <t>4.1</t>
  </si>
  <si>
    <t>Zvyšování kvality a dostupnosti Infrastruktury pro vzdělávání a celoživotní učení - integrované projekty CLLD</t>
  </si>
  <si>
    <t>hodnocení probíhá</t>
  </si>
  <si>
    <t>hodnocení výzvy je dokončeno</t>
  </si>
  <si>
    <t>probíhá příjem projektů, hodnocení nezahájeno</t>
  </si>
  <si>
    <t>není předložen žádný projekt</t>
  </si>
  <si>
    <t xml:space="preserve">Integrovaný záchranný systém - integrované projekty CLLD </t>
  </si>
  <si>
    <t>Vybrané úseky silnic II. a  III. třídy - II</t>
  </si>
  <si>
    <t xml:space="preserve">Deinstitucionalizace psychiatrické péče - integrované projekty CLLD </t>
  </si>
  <si>
    <t>Cyklodoprava II.</t>
  </si>
  <si>
    <t>Rozvoj infrastruktury polyfunkčních komunitních center</t>
  </si>
  <si>
    <t>Číslo výzvy</t>
  </si>
  <si>
    <t xml:space="preserve">Výstavba a modernizace přestupních terminálů II </t>
  </si>
  <si>
    <t>Deinstitucionalizace psychiatrické péče II.</t>
  </si>
  <si>
    <t>Muzea II.</t>
  </si>
  <si>
    <t xml:space="preserve">Deinstitucionalizace sociálních služeb za účelem sociálního začleňování III. </t>
  </si>
  <si>
    <t>IND/ITI/IPRÚ/MAS</t>
  </si>
  <si>
    <t>IND</t>
  </si>
  <si>
    <t>ITI</t>
  </si>
  <si>
    <t>IPRÚ</t>
  </si>
  <si>
    <t>CLLD</t>
  </si>
  <si>
    <t>Energetické úspory v bytových domech III</t>
  </si>
  <si>
    <t>Stav alokace výzev IROP k 8.3.2018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</si>
</sst>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Kč&quot;;[Red]\-#,##0\ &quot;Kč&quot;"/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  <numFmt numFmtId="165" formatCode="#,##0\ &quot;Kč&quot;"/>
    <numFmt numFmtId="166" formatCode="0.0%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6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" fillId="0" borderId="0"/>
    <xf numFmtId="0" fontId="12" fillId="0" borderId="0"/>
    <xf numFmtId="44" fontId="12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0" fontId="12" fillId="0" borderId="0"/>
    <xf numFmtId="44" fontId="12" fillId="0" borderId="0" applyFont="0" applyFill="0" applyBorder="0" applyAlignment="0" applyProtection="0"/>
    <xf numFmtId="0" fontId="13" fillId="0" borderId="0"/>
  </cellStyleXfs>
  <cellXfs count="13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Alignment="1">
      <alignment horizontal="center" vertical="center"/>
    </xf>
    <xf numFmtId="1" fontId="0" fillId="0" borderId="0" xfId="0" applyNumberFormat="1" applyFont="1" applyFill="1" applyAlignment="1">
      <alignment horizontal="center" vertical="center"/>
    </xf>
    <xf numFmtId="10" fontId="11" fillId="0" borderId="0" xfId="0" applyNumberFormat="1" applyFont="1" applyFill="1" applyAlignment="1">
      <alignment horizontal="center" vertical="center"/>
    </xf>
    <xf numFmtId="10" fontId="10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center" wrapText="1"/>
    </xf>
    <xf numFmtId="44" fontId="2" fillId="0" borderId="1" xfId="1" applyFont="1" applyFill="1" applyBorder="1" applyAlignment="1">
      <alignment horizontal="right" vertical="center"/>
    </xf>
    <xf numFmtId="44" fontId="5" fillId="0" borderId="0" xfId="1" applyFont="1" applyFill="1" applyAlignment="1">
      <alignment horizontal="right" vertical="center"/>
    </xf>
    <xf numFmtId="44" fontId="0" fillId="0" borderId="0" xfId="1" applyFont="1" applyFill="1" applyAlignment="1">
      <alignment horizontal="right" vertical="center"/>
    </xf>
    <xf numFmtId="44" fontId="2" fillId="0" borderId="2" xfId="1" applyFont="1" applyFill="1" applyBorder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right" vertical="center" wrapText="1"/>
    </xf>
    <xf numFmtId="44" fontId="6" fillId="0" borderId="1" xfId="1" applyFont="1" applyFill="1" applyBorder="1" applyAlignment="1">
      <alignment horizontal="right" vertical="center" wrapText="1"/>
    </xf>
    <xf numFmtId="8" fontId="2" fillId="0" borderId="1" xfId="1" applyNumberFormat="1" applyFont="1" applyFill="1" applyBorder="1" applyAlignment="1">
      <alignment horizontal="right" vertical="center"/>
    </xf>
    <xf numFmtId="6" fontId="2" fillId="0" borderId="1" xfId="1" applyNumberFormat="1" applyFont="1" applyFill="1" applyBorder="1" applyAlignment="1">
      <alignment horizontal="right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44" fontId="5" fillId="0" borderId="0" xfId="0" applyNumberFormat="1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4" fontId="7" fillId="0" borderId="0" xfId="0" applyNumberFormat="1" applyFont="1" applyFill="1" applyAlignment="1">
      <alignment horizontal="left" vertical="center"/>
    </xf>
    <xf numFmtId="8" fontId="6" fillId="0" borderId="1" xfId="1" applyNumberFormat="1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166" fontId="4" fillId="0" borderId="3" xfId="0" applyNumberFormat="1" applyFont="1" applyFill="1" applyBorder="1" applyAlignment="1">
      <alignment horizontal="center" vertical="center" wrapText="1"/>
    </xf>
    <xf numFmtId="166" fontId="4" fillId="0" borderId="7" xfId="0" applyNumberFormat="1" applyFont="1" applyFill="1" applyBorder="1" applyAlignment="1">
      <alignment horizontal="center" vertical="center" wrapText="1"/>
    </xf>
    <xf numFmtId="166" fontId="4" fillId="0" borderId="2" xfId="0" applyNumberFormat="1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166" fontId="4" fillId="0" borderId="2" xfId="2" applyNumberFormat="1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0" fontId="4" fillId="7" borderId="9" xfId="0" applyNumberFormat="1" applyFont="1" applyFill="1" applyBorder="1" applyAlignment="1">
      <alignment horizontal="center" vertical="center" wrapText="1"/>
    </xf>
    <xf numFmtId="10" fontId="4" fillId="2" borderId="10" xfId="2" applyNumberFormat="1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left" vertical="center" wrapText="1"/>
    </xf>
    <xf numFmtId="49" fontId="2" fillId="9" borderId="3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165" fontId="2" fillId="9" borderId="3" xfId="0" applyNumberFormat="1" applyFont="1" applyFill="1" applyBorder="1" applyAlignment="1">
      <alignment horizontal="right" vertical="center" wrapText="1"/>
    </xf>
    <xf numFmtId="14" fontId="2" fillId="9" borderId="2" xfId="0" applyNumberFormat="1" applyFont="1" applyFill="1" applyBorder="1" applyAlignment="1">
      <alignment horizontal="center" vertical="center" wrapText="1"/>
    </xf>
    <xf numFmtId="0" fontId="2" fillId="9" borderId="2" xfId="0" applyNumberFormat="1" applyFont="1" applyFill="1" applyBorder="1" applyAlignment="1">
      <alignment horizontal="center" vertical="center" wrapText="1"/>
    </xf>
    <xf numFmtId="164" fontId="2" fillId="9" borderId="2" xfId="0" applyNumberFormat="1" applyFont="1" applyFill="1" applyBorder="1" applyAlignment="1">
      <alignment horizontal="right" vertical="center" wrapText="1"/>
    </xf>
    <xf numFmtId="166" fontId="4" fillId="9" borderId="3" xfId="0" applyNumberFormat="1" applyFont="1" applyFill="1" applyBorder="1" applyAlignment="1">
      <alignment horizontal="center" vertical="center" wrapText="1"/>
    </xf>
    <xf numFmtId="1" fontId="2" fillId="9" borderId="2" xfId="0" applyNumberFormat="1" applyFont="1" applyFill="1" applyBorder="1" applyAlignment="1">
      <alignment horizontal="center" vertical="center" wrapText="1"/>
    </xf>
    <xf numFmtId="44" fontId="2" fillId="9" borderId="2" xfId="1" applyFont="1" applyFill="1" applyBorder="1" applyAlignment="1">
      <alignment horizontal="right" vertical="center"/>
    </xf>
    <xf numFmtId="166" fontId="4" fillId="9" borderId="2" xfId="0" applyNumberFormat="1" applyFont="1" applyFill="1" applyBorder="1" applyAlignment="1">
      <alignment horizontal="center" vertical="center"/>
    </xf>
    <xf numFmtId="1" fontId="2" fillId="9" borderId="2" xfId="0" applyNumberFormat="1" applyFont="1" applyFill="1" applyBorder="1" applyAlignment="1">
      <alignment horizontal="center" vertical="center"/>
    </xf>
    <xf numFmtId="166" fontId="4" fillId="9" borderId="2" xfId="2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165" fontId="2" fillId="9" borderId="1" xfId="0" applyNumberFormat="1" applyFont="1" applyFill="1" applyBorder="1" applyAlignment="1">
      <alignment horizontal="right" vertical="center" wrapText="1"/>
    </xf>
    <xf numFmtId="14" fontId="2" fillId="9" borderId="1" xfId="0" applyNumberFormat="1" applyFont="1" applyFill="1" applyBorder="1" applyAlignment="1">
      <alignment horizontal="center" vertical="center" wrapText="1"/>
    </xf>
    <xf numFmtId="0" fontId="2" fillId="9" borderId="1" xfId="0" applyNumberFormat="1" applyFont="1" applyFill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right" vertical="center" wrapText="1"/>
    </xf>
    <xf numFmtId="166" fontId="4" fillId="9" borderId="7" xfId="0" applyNumberFormat="1" applyFont="1" applyFill="1" applyBorder="1" applyAlignment="1">
      <alignment horizontal="center" vertical="center" wrapText="1"/>
    </xf>
    <xf numFmtId="1" fontId="2" fillId="9" borderId="1" xfId="0" applyNumberFormat="1" applyFont="1" applyFill="1" applyBorder="1" applyAlignment="1">
      <alignment horizontal="center" vertical="center" wrapText="1"/>
    </xf>
    <xf numFmtId="44" fontId="2" fillId="9" borderId="1" xfId="1" applyFont="1" applyFill="1" applyBorder="1" applyAlignment="1">
      <alignment horizontal="right" vertical="center"/>
    </xf>
    <xf numFmtId="44" fontId="2" fillId="9" borderId="1" xfId="1" applyFont="1" applyFill="1" applyBorder="1" applyAlignment="1">
      <alignment horizontal="right" vertical="center" wrapText="1"/>
    </xf>
    <xf numFmtId="0" fontId="6" fillId="9" borderId="1" xfId="0" applyNumberFormat="1" applyFont="1" applyFill="1" applyBorder="1" applyAlignment="1">
      <alignment horizontal="center" vertical="center" wrapText="1"/>
    </xf>
    <xf numFmtId="8" fontId="2" fillId="9" borderId="1" xfId="1" applyNumberFormat="1" applyFont="1" applyFill="1" applyBorder="1" applyAlignment="1">
      <alignment horizontal="right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left" vertical="center" wrapText="1"/>
    </xf>
    <xf numFmtId="49" fontId="6" fillId="9" borderId="1" xfId="0" applyNumberFormat="1" applyFont="1" applyFill="1" applyBorder="1" applyAlignment="1">
      <alignment horizontal="center" vertical="center" wrapText="1"/>
    </xf>
    <xf numFmtId="165" fontId="6" fillId="9" borderId="1" xfId="0" applyNumberFormat="1" applyFont="1" applyFill="1" applyBorder="1" applyAlignment="1">
      <alignment horizontal="right" vertical="center" wrapText="1"/>
    </xf>
    <xf numFmtId="44" fontId="6" fillId="9" borderId="1" xfId="1" applyFont="1" applyFill="1" applyBorder="1" applyAlignment="1">
      <alignment horizontal="right" vertical="center" wrapText="1"/>
    </xf>
    <xf numFmtId="166" fontId="4" fillId="9" borderId="1" xfId="0" applyNumberFormat="1" applyFont="1" applyFill="1" applyBorder="1" applyAlignment="1">
      <alignment horizontal="center" vertical="center"/>
    </xf>
    <xf numFmtId="14" fontId="6" fillId="9" borderId="1" xfId="0" applyNumberFormat="1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 vertical="center" wrapText="1"/>
    </xf>
    <xf numFmtId="49" fontId="2" fillId="10" borderId="1" xfId="0" applyNumberFormat="1" applyFont="1" applyFill="1" applyBorder="1" applyAlignment="1">
      <alignment horizontal="center" vertical="center" wrapText="1"/>
    </xf>
    <xf numFmtId="165" fontId="2" fillId="10" borderId="1" xfId="0" applyNumberFormat="1" applyFont="1" applyFill="1" applyBorder="1" applyAlignment="1">
      <alignment horizontal="right" vertical="center" wrapText="1"/>
    </xf>
    <xf numFmtId="14" fontId="2" fillId="10" borderId="1" xfId="0" applyNumberFormat="1" applyFont="1" applyFill="1" applyBorder="1" applyAlignment="1">
      <alignment horizontal="center" vertical="center" wrapText="1"/>
    </xf>
    <xf numFmtId="0" fontId="2" fillId="10" borderId="1" xfId="0" applyNumberFormat="1" applyFont="1" applyFill="1" applyBorder="1" applyAlignment="1">
      <alignment horizontal="center" vertical="center" wrapText="1"/>
    </xf>
    <xf numFmtId="44" fontId="6" fillId="10" borderId="1" xfId="1" applyFont="1" applyFill="1" applyBorder="1" applyAlignment="1">
      <alignment horizontal="right" vertical="center" wrapText="1"/>
    </xf>
    <xf numFmtId="166" fontId="4" fillId="10" borderId="7" xfId="0" applyNumberFormat="1" applyFont="1" applyFill="1" applyBorder="1" applyAlignment="1">
      <alignment horizontal="center" vertical="center" wrapText="1"/>
    </xf>
    <xf numFmtId="166" fontId="4" fillId="10" borderId="1" xfId="0" applyNumberFormat="1" applyFont="1" applyFill="1" applyBorder="1" applyAlignment="1">
      <alignment horizontal="center" vertical="center"/>
    </xf>
    <xf numFmtId="1" fontId="2" fillId="10" borderId="1" xfId="0" applyNumberFormat="1" applyFont="1" applyFill="1" applyBorder="1" applyAlignment="1">
      <alignment horizontal="center" vertical="center" wrapText="1"/>
    </xf>
    <xf numFmtId="44" fontId="2" fillId="10" borderId="1" xfId="1" applyFont="1" applyFill="1" applyBorder="1" applyAlignment="1">
      <alignment horizontal="right" vertical="center"/>
    </xf>
    <xf numFmtId="166" fontId="4" fillId="10" borderId="2" xfId="2" applyNumberFormat="1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165" fontId="6" fillId="10" borderId="1" xfId="0" applyNumberFormat="1" applyFont="1" applyFill="1" applyBorder="1" applyAlignment="1">
      <alignment horizontal="right" vertical="center" wrapText="1"/>
    </xf>
    <xf numFmtId="0" fontId="6" fillId="10" borderId="1" xfId="0" applyNumberFormat="1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left" vertical="center" wrapText="1"/>
    </xf>
    <xf numFmtId="44" fontId="6" fillId="10" borderId="1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4" fillId="7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</cellXfs>
  <cellStyles count="12">
    <cellStyle name="Měna" xfId="1" builtinId="4"/>
    <cellStyle name="Měna 2" xfId="10"/>
    <cellStyle name="Měna 3" xfId="5"/>
    <cellStyle name="Normální" xfId="0" builtinId="0"/>
    <cellStyle name="Normální 2" xfId="6"/>
    <cellStyle name="Normální 2 2" xfId="11"/>
    <cellStyle name="Normální 2 3" xfId="8"/>
    <cellStyle name="Normální 3" xfId="9"/>
    <cellStyle name="Normální 4" xfId="7"/>
    <cellStyle name="Normální 5" xfId="4"/>
    <cellStyle name="Normální 6" xfId="3"/>
    <cellStyle name="Procenta" xfId="2" builtinId="5"/>
  </cellStyles>
  <dxfs count="0"/>
  <tableStyles count="0" defaultTableStyle="TableStyleMedium2" defaultPivotStyle="PivotStyleLight16"/>
  <colors>
    <mruColors>
      <color rgb="FFFFFF66"/>
      <color rgb="FFFA5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1"/>
  <sheetViews>
    <sheetView tabSelected="1" zoomScale="90" zoomScaleNormal="90" workbookViewId="0">
      <pane xSplit="4" ySplit="3" topLeftCell="J4" activePane="bottomRight" state="frozen"/>
      <selection pane="topRight" activeCell="D1" sqref="D1"/>
      <selection pane="bottomLeft" activeCell="A4" sqref="A4"/>
      <selection pane="bottomRight" activeCell="N7" sqref="N7"/>
    </sheetView>
  </sheetViews>
  <sheetFormatPr defaultRowHeight="15" outlineLevelCol="1" x14ac:dyDescent="0.25"/>
  <cols>
    <col min="1" max="1" width="6" style="23" bestFit="1" customWidth="1"/>
    <col min="2" max="2" width="29" style="1" customWidth="1"/>
    <col min="3" max="3" width="11.140625" style="23" customWidth="1" outlineLevel="1"/>
    <col min="4" max="4" width="6.7109375" style="3" bestFit="1" customWidth="1"/>
    <col min="5" max="5" width="9.140625" style="23" customWidth="1"/>
    <col min="6" max="6" width="26.7109375" style="23" customWidth="1"/>
    <col min="7" max="7" width="18.7109375" style="1" bestFit="1" customWidth="1"/>
    <col min="8" max="8" width="10.85546875" style="23" bestFit="1" customWidth="1"/>
    <col min="9" max="9" width="12.7109375" style="23" customWidth="1"/>
    <col min="10" max="10" width="11.7109375" style="20" customWidth="1"/>
    <col min="11" max="11" width="22.5703125" style="52" bestFit="1" customWidth="1"/>
    <col min="12" max="13" width="11.7109375" style="25" customWidth="1"/>
    <col min="14" max="14" width="20.28515625" style="50" bestFit="1" customWidth="1"/>
    <col min="15" max="15" width="11.7109375" style="25" customWidth="1"/>
    <col min="16" max="16" width="11.7109375" style="28" customWidth="1"/>
    <col min="17" max="17" width="20.5703125" style="34" bestFit="1" customWidth="1"/>
    <col min="18" max="18" width="11.7109375" style="30" customWidth="1"/>
    <col min="19" max="19" width="11.7109375" style="20" customWidth="1"/>
    <col min="20" max="20" width="20.5703125" style="34" bestFit="1" customWidth="1"/>
    <col min="21" max="21" width="13.140625" style="34" customWidth="1"/>
    <col min="22" max="23" width="18.42578125" style="11" bestFit="1" customWidth="1"/>
    <col min="24" max="16384" width="9.140625" style="11"/>
  </cols>
  <sheetData>
    <row r="1" spans="1:21" s="7" customFormat="1" ht="24" customHeight="1" thickBot="1" x14ac:dyDescent="0.3">
      <c r="A1" s="120" t="s">
        <v>121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2"/>
    </row>
    <row r="2" spans="1:21" s="8" customFormat="1" ht="27.75" customHeight="1" x14ac:dyDescent="0.25">
      <c r="A2" s="123" t="s">
        <v>110</v>
      </c>
      <c r="B2" s="125" t="s">
        <v>0</v>
      </c>
      <c r="C2" s="132" t="s">
        <v>115</v>
      </c>
      <c r="D2" s="125" t="s">
        <v>25</v>
      </c>
      <c r="E2" s="125" t="s">
        <v>34</v>
      </c>
      <c r="F2" s="117" t="s">
        <v>65</v>
      </c>
      <c r="G2" s="128" t="s">
        <v>77</v>
      </c>
      <c r="H2" s="128" t="s">
        <v>28</v>
      </c>
      <c r="I2" s="128" t="s">
        <v>24</v>
      </c>
      <c r="J2" s="130" t="s">
        <v>31</v>
      </c>
      <c r="K2" s="130"/>
      <c r="L2" s="130"/>
      <c r="M2" s="131" t="s">
        <v>72</v>
      </c>
      <c r="N2" s="131"/>
      <c r="O2" s="131"/>
      <c r="P2" s="116" t="s">
        <v>73</v>
      </c>
      <c r="Q2" s="116"/>
      <c r="R2" s="116"/>
      <c r="S2" s="117" t="s">
        <v>70</v>
      </c>
      <c r="T2" s="117"/>
      <c r="U2" s="118"/>
    </row>
    <row r="3" spans="1:21" s="8" customFormat="1" ht="39" thickBot="1" x14ac:dyDescent="0.3">
      <c r="A3" s="124"/>
      <c r="B3" s="126"/>
      <c r="C3" s="133"/>
      <c r="D3" s="126"/>
      <c r="E3" s="126"/>
      <c r="F3" s="127"/>
      <c r="G3" s="129"/>
      <c r="H3" s="129"/>
      <c r="I3" s="129"/>
      <c r="J3" s="59" t="s">
        <v>71</v>
      </c>
      <c r="K3" s="59" t="s">
        <v>74</v>
      </c>
      <c r="L3" s="59" t="s">
        <v>75</v>
      </c>
      <c r="M3" s="60" t="s">
        <v>71</v>
      </c>
      <c r="N3" s="60" t="s">
        <v>74</v>
      </c>
      <c r="O3" s="60" t="s">
        <v>68</v>
      </c>
      <c r="P3" s="58" t="s">
        <v>71</v>
      </c>
      <c r="Q3" s="58" t="s">
        <v>74</v>
      </c>
      <c r="R3" s="61" t="s">
        <v>69</v>
      </c>
      <c r="S3" s="48" t="s">
        <v>71</v>
      </c>
      <c r="T3" s="48" t="s">
        <v>74</v>
      </c>
      <c r="U3" s="62" t="s">
        <v>76</v>
      </c>
    </row>
    <row r="4" spans="1:21" s="7" customFormat="1" ht="25.5" x14ac:dyDescent="0.25">
      <c r="A4" s="63">
        <v>1</v>
      </c>
      <c r="B4" s="64" t="s">
        <v>15</v>
      </c>
      <c r="C4" s="63" t="s">
        <v>116</v>
      </c>
      <c r="D4" s="65" t="s">
        <v>86</v>
      </c>
      <c r="E4" s="66" t="s">
        <v>1</v>
      </c>
      <c r="F4" s="67" t="s">
        <v>102</v>
      </c>
      <c r="G4" s="68">
        <v>10395692450</v>
      </c>
      <c r="H4" s="69">
        <v>42268</v>
      </c>
      <c r="I4" s="69">
        <v>42825</v>
      </c>
      <c r="J4" s="70">
        <v>154</v>
      </c>
      <c r="K4" s="71">
        <v>9123275485.7600021</v>
      </c>
      <c r="L4" s="72">
        <f t="shared" ref="L4:L35" si="0">K4/G4</f>
        <v>0.87760151905609729</v>
      </c>
      <c r="M4" s="70"/>
      <c r="N4" s="71"/>
      <c r="O4" s="72">
        <f t="shared" ref="O4:O35" si="1">N4/G4</f>
        <v>0</v>
      </c>
      <c r="P4" s="73">
        <v>112</v>
      </c>
      <c r="Q4" s="74">
        <v>6045508544.5900021</v>
      </c>
      <c r="R4" s="75">
        <f t="shared" ref="R4:R35" si="2">Q4/G4</f>
        <v>0.58153976501969351</v>
      </c>
      <c r="S4" s="76">
        <f>J4-M4-P4</f>
        <v>42</v>
      </c>
      <c r="T4" s="74">
        <f>K4-N4-Q4</f>
        <v>3077766941.1700001</v>
      </c>
      <c r="U4" s="77">
        <f t="shared" ref="U4:U35" si="3">IF(K4=0,"",T4/K4)</f>
        <v>0.33735328347520693</v>
      </c>
    </row>
    <row r="5" spans="1:21" s="9" customFormat="1" ht="12.75" x14ac:dyDescent="0.25">
      <c r="A5" s="78">
        <v>2</v>
      </c>
      <c r="B5" s="79" t="s">
        <v>6</v>
      </c>
      <c r="C5" s="78" t="s">
        <v>116</v>
      </c>
      <c r="D5" s="80" t="s">
        <v>87</v>
      </c>
      <c r="E5" s="78" t="s">
        <v>1</v>
      </c>
      <c r="F5" s="67" t="s">
        <v>102</v>
      </c>
      <c r="G5" s="81">
        <v>535500000</v>
      </c>
      <c r="H5" s="82">
        <v>42261</v>
      </c>
      <c r="I5" s="69">
        <v>42825</v>
      </c>
      <c r="J5" s="83">
        <v>35</v>
      </c>
      <c r="K5" s="84">
        <v>35673411.649999999</v>
      </c>
      <c r="L5" s="85">
        <f t="shared" si="0"/>
        <v>6.6617015219421094E-2</v>
      </c>
      <c r="M5" s="83"/>
      <c r="N5" s="84"/>
      <c r="O5" s="72">
        <f t="shared" si="1"/>
        <v>0</v>
      </c>
      <c r="P5" s="86">
        <v>33</v>
      </c>
      <c r="Q5" s="87">
        <v>34830041.649999999</v>
      </c>
      <c r="R5" s="75">
        <f t="shared" si="2"/>
        <v>6.5042094584500471E-2</v>
      </c>
      <c r="S5" s="76">
        <f t="shared" ref="S5:S43" si="4">J5-M5-P5</f>
        <v>2</v>
      </c>
      <c r="T5" s="74">
        <f t="shared" ref="T5:T43" si="5">K5-N5-Q5</f>
        <v>843370</v>
      </c>
      <c r="U5" s="77">
        <f t="shared" si="3"/>
        <v>2.3641416982331152E-2</v>
      </c>
    </row>
    <row r="6" spans="1:21" s="4" customFormat="1" ht="12.75" x14ac:dyDescent="0.25">
      <c r="A6" s="78">
        <v>3</v>
      </c>
      <c r="B6" s="79" t="s">
        <v>8</v>
      </c>
      <c r="C6" s="78" t="s">
        <v>116</v>
      </c>
      <c r="D6" s="80" t="s">
        <v>87</v>
      </c>
      <c r="E6" s="78" t="s">
        <v>1</v>
      </c>
      <c r="F6" s="67" t="s">
        <v>102</v>
      </c>
      <c r="G6" s="81">
        <v>199920000</v>
      </c>
      <c r="H6" s="82">
        <v>42278</v>
      </c>
      <c r="I6" s="69">
        <v>42825</v>
      </c>
      <c r="J6" s="83">
        <v>11</v>
      </c>
      <c r="K6" s="88">
        <v>8813115.1799999997</v>
      </c>
      <c r="L6" s="85">
        <f t="shared" si="0"/>
        <v>4.408320918367347E-2</v>
      </c>
      <c r="M6" s="83"/>
      <c r="N6" s="84"/>
      <c r="O6" s="72">
        <f t="shared" si="1"/>
        <v>0</v>
      </c>
      <c r="P6" s="86">
        <v>11</v>
      </c>
      <c r="Q6" s="87">
        <v>8813115.1799999997</v>
      </c>
      <c r="R6" s="75">
        <f t="shared" si="2"/>
        <v>4.408320918367347E-2</v>
      </c>
      <c r="S6" s="76">
        <f t="shared" si="4"/>
        <v>0</v>
      </c>
      <c r="T6" s="74">
        <f t="shared" si="5"/>
        <v>0</v>
      </c>
      <c r="U6" s="77">
        <f t="shared" si="3"/>
        <v>0</v>
      </c>
    </row>
    <row r="7" spans="1:21" s="4" customFormat="1" ht="25.5" x14ac:dyDescent="0.25">
      <c r="A7" s="13">
        <v>4</v>
      </c>
      <c r="B7" s="6" t="s">
        <v>12</v>
      </c>
      <c r="C7" s="13" t="s">
        <v>116</v>
      </c>
      <c r="D7" s="44" t="s">
        <v>88</v>
      </c>
      <c r="E7" s="13" t="s">
        <v>1</v>
      </c>
      <c r="F7" s="42" t="s">
        <v>101</v>
      </c>
      <c r="G7" s="15">
        <v>400000000</v>
      </c>
      <c r="H7" s="12">
        <v>42264</v>
      </c>
      <c r="I7" s="21">
        <v>43083</v>
      </c>
      <c r="J7" s="17">
        <v>11</v>
      </c>
      <c r="K7" s="31">
        <v>273303111.25</v>
      </c>
      <c r="L7" s="54">
        <f t="shared" si="0"/>
        <v>0.68325777812499999</v>
      </c>
      <c r="M7" s="17">
        <v>7</v>
      </c>
      <c r="N7" s="31">
        <v>162726872.15000001</v>
      </c>
      <c r="O7" s="53">
        <f t="shared" si="1"/>
        <v>0.40681718037500003</v>
      </c>
      <c r="P7" s="26">
        <v>3</v>
      </c>
      <c r="Q7" s="32">
        <v>103159606.60000001</v>
      </c>
      <c r="R7" s="55">
        <f t="shared" si="2"/>
        <v>0.25789901650000002</v>
      </c>
      <c r="S7" s="41">
        <f t="shared" si="4"/>
        <v>1</v>
      </c>
      <c r="T7" s="35">
        <f t="shared" si="5"/>
        <v>7416632.4999999851</v>
      </c>
      <c r="U7" s="57">
        <f t="shared" si="3"/>
        <v>2.7137021843910623E-2</v>
      </c>
    </row>
    <row r="8" spans="1:21" s="4" customFormat="1" ht="38.25" x14ac:dyDescent="0.25">
      <c r="A8" s="13">
        <v>5</v>
      </c>
      <c r="B8" s="6" t="s">
        <v>14</v>
      </c>
      <c r="C8" s="13" t="s">
        <v>116</v>
      </c>
      <c r="D8" s="44" t="s">
        <v>89</v>
      </c>
      <c r="E8" s="13" t="s">
        <v>1</v>
      </c>
      <c r="F8" s="42" t="s">
        <v>101</v>
      </c>
      <c r="G8" s="15">
        <v>1478745000</v>
      </c>
      <c r="H8" s="12">
        <v>42310</v>
      </c>
      <c r="I8" s="21">
        <v>42901</v>
      </c>
      <c r="J8" s="17">
        <v>31</v>
      </c>
      <c r="K8" s="37">
        <v>1657762405.73</v>
      </c>
      <c r="L8" s="54">
        <f t="shared" si="0"/>
        <v>1.1210603624898141</v>
      </c>
      <c r="M8" s="17">
        <v>1</v>
      </c>
      <c r="N8" s="37">
        <v>51000000</v>
      </c>
      <c r="O8" s="53">
        <f t="shared" si="1"/>
        <v>3.4488704949129159E-2</v>
      </c>
      <c r="P8" s="26">
        <v>28</v>
      </c>
      <c r="Q8" s="32">
        <v>1470762405.73</v>
      </c>
      <c r="R8" s="55">
        <f t="shared" si="2"/>
        <v>0.99460177767634039</v>
      </c>
      <c r="S8" s="41">
        <f t="shared" si="4"/>
        <v>2</v>
      </c>
      <c r="T8" s="35">
        <f t="shared" si="5"/>
        <v>136000000</v>
      </c>
      <c r="U8" s="57">
        <f t="shared" si="3"/>
        <v>8.2038294227158595E-2</v>
      </c>
    </row>
    <row r="9" spans="1:21" s="4" customFormat="1" ht="38.25" x14ac:dyDescent="0.25">
      <c r="A9" s="13">
        <v>6</v>
      </c>
      <c r="B9" s="6" t="s">
        <v>27</v>
      </c>
      <c r="C9" s="13" t="s">
        <v>116</v>
      </c>
      <c r="D9" s="44" t="s">
        <v>90</v>
      </c>
      <c r="E9" s="13" t="s">
        <v>1</v>
      </c>
      <c r="F9" s="42" t="s">
        <v>101</v>
      </c>
      <c r="G9" s="15">
        <v>1900000000</v>
      </c>
      <c r="H9" s="12">
        <v>42277</v>
      </c>
      <c r="I9" s="21">
        <v>43281</v>
      </c>
      <c r="J9" s="17">
        <v>230</v>
      </c>
      <c r="K9" s="31">
        <v>1734978559.7400007</v>
      </c>
      <c r="L9" s="54">
        <f t="shared" si="0"/>
        <v>0.91314661038947409</v>
      </c>
      <c r="M9" s="17">
        <v>17</v>
      </c>
      <c r="N9" s="31">
        <v>173789867.72999999</v>
      </c>
      <c r="O9" s="53">
        <f t="shared" si="1"/>
        <v>9.1468351436842094E-2</v>
      </c>
      <c r="P9" s="26">
        <v>168</v>
      </c>
      <c r="Q9" s="32">
        <v>1191578613.7100003</v>
      </c>
      <c r="R9" s="55">
        <f t="shared" si="2"/>
        <v>0.62714663879473698</v>
      </c>
      <c r="S9" s="41">
        <f t="shared" si="4"/>
        <v>45</v>
      </c>
      <c r="T9" s="35">
        <f t="shared" si="5"/>
        <v>369610078.30000043</v>
      </c>
      <c r="U9" s="57">
        <f t="shared" si="3"/>
        <v>0.21303437798988664</v>
      </c>
    </row>
    <row r="10" spans="1:21" s="4" customFormat="1" ht="25.5" x14ac:dyDescent="0.25">
      <c r="A10" s="78">
        <v>7</v>
      </c>
      <c r="B10" s="79" t="s">
        <v>13</v>
      </c>
      <c r="C10" s="78" t="s">
        <v>116</v>
      </c>
      <c r="D10" s="80" t="s">
        <v>91</v>
      </c>
      <c r="E10" s="78" t="s">
        <v>5</v>
      </c>
      <c r="F10" s="78" t="s">
        <v>102</v>
      </c>
      <c r="G10" s="81">
        <v>1700000000</v>
      </c>
      <c r="H10" s="82">
        <v>42307</v>
      </c>
      <c r="I10" s="69">
        <v>42460</v>
      </c>
      <c r="J10" s="83">
        <v>8</v>
      </c>
      <c r="K10" s="84">
        <v>207509402.21000001</v>
      </c>
      <c r="L10" s="85">
        <f t="shared" si="0"/>
        <v>0.12206435424117648</v>
      </c>
      <c r="M10" s="83"/>
      <c r="N10" s="84"/>
      <c r="O10" s="75">
        <f t="shared" si="1"/>
        <v>0</v>
      </c>
      <c r="P10" s="86">
        <v>7</v>
      </c>
      <c r="Q10" s="87">
        <v>141662505.50999999</v>
      </c>
      <c r="R10" s="75">
        <f t="shared" si="2"/>
        <v>8.3330885594117637E-2</v>
      </c>
      <c r="S10" s="86">
        <f t="shared" si="4"/>
        <v>1</v>
      </c>
      <c r="T10" s="87">
        <f t="shared" si="5"/>
        <v>65846896.700000018</v>
      </c>
      <c r="U10" s="77">
        <f t="shared" si="3"/>
        <v>0.31732006356686815</v>
      </c>
    </row>
    <row r="11" spans="1:21" s="4" customFormat="1" ht="12.75" x14ac:dyDescent="0.25">
      <c r="A11" s="13">
        <v>8</v>
      </c>
      <c r="B11" s="6" t="s">
        <v>9</v>
      </c>
      <c r="C11" s="13" t="s">
        <v>116</v>
      </c>
      <c r="D11" s="44" t="s">
        <v>92</v>
      </c>
      <c r="E11" s="13" t="s">
        <v>1</v>
      </c>
      <c r="F11" s="42" t="s">
        <v>101</v>
      </c>
      <c r="G11" s="15">
        <v>3819057743</v>
      </c>
      <c r="H11" s="12">
        <v>42277</v>
      </c>
      <c r="I11" s="21">
        <v>45016</v>
      </c>
      <c r="J11" s="17">
        <v>34</v>
      </c>
      <c r="K11" s="31">
        <v>1600827898.1099999</v>
      </c>
      <c r="L11" s="54">
        <f t="shared" si="0"/>
        <v>0.41916828857698679</v>
      </c>
      <c r="M11" s="17"/>
      <c r="N11" s="31"/>
      <c r="O11" s="55">
        <f t="shared" si="1"/>
        <v>0</v>
      </c>
      <c r="P11" s="26">
        <v>24</v>
      </c>
      <c r="Q11" s="32">
        <v>1455842613.1499994</v>
      </c>
      <c r="R11" s="55">
        <f t="shared" si="2"/>
        <v>0.38120466123310964</v>
      </c>
      <c r="S11" s="26">
        <f t="shared" si="4"/>
        <v>10</v>
      </c>
      <c r="T11" s="32">
        <f t="shared" si="5"/>
        <v>144985284.96000051</v>
      </c>
      <c r="U11" s="57">
        <f t="shared" si="3"/>
        <v>9.0568939441382681E-2</v>
      </c>
    </row>
    <row r="12" spans="1:21" s="4" customFormat="1" ht="12.75" x14ac:dyDescent="0.25">
      <c r="A12" s="78">
        <v>9</v>
      </c>
      <c r="B12" s="79" t="s">
        <v>7</v>
      </c>
      <c r="C12" s="78" t="s">
        <v>116</v>
      </c>
      <c r="D12" s="80" t="s">
        <v>87</v>
      </c>
      <c r="E12" s="78" t="s">
        <v>1</v>
      </c>
      <c r="F12" s="67" t="s">
        <v>102</v>
      </c>
      <c r="G12" s="81">
        <v>150000000</v>
      </c>
      <c r="H12" s="82">
        <v>42306</v>
      </c>
      <c r="I12" s="69">
        <v>42920</v>
      </c>
      <c r="J12" s="83">
        <v>167</v>
      </c>
      <c r="K12" s="84">
        <v>179396352.61999997</v>
      </c>
      <c r="L12" s="85">
        <f t="shared" si="0"/>
        <v>1.1959756841333331</v>
      </c>
      <c r="M12" s="83"/>
      <c r="N12" s="84"/>
      <c r="O12" s="75">
        <f t="shared" si="1"/>
        <v>0</v>
      </c>
      <c r="P12" s="86">
        <v>145</v>
      </c>
      <c r="Q12" s="87">
        <v>157942999.46999997</v>
      </c>
      <c r="R12" s="75">
        <f t="shared" si="2"/>
        <v>1.0529533297999998</v>
      </c>
      <c r="S12" s="86">
        <f t="shared" si="4"/>
        <v>22</v>
      </c>
      <c r="T12" s="87">
        <f t="shared" si="5"/>
        <v>21453353.150000006</v>
      </c>
      <c r="U12" s="77">
        <f t="shared" si="3"/>
        <v>0.11958633961440018</v>
      </c>
    </row>
    <row r="13" spans="1:21" s="4" customFormat="1" ht="12.75" x14ac:dyDescent="0.25">
      <c r="A13" s="13">
        <v>10</v>
      </c>
      <c r="B13" s="6" t="s">
        <v>17</v>
      </c>
      <c r="C13" s="13" t="s">
        <v>116</v>
      </c>
      <c r="D13" s="44" t="s">
        <v>88</v>
      </c>
      <c r="E13" s="13" t="s">
        <v>1</v>
      </c>
      <c r="F13" s="42" t="s">
        <v>101</v>
      </c>
      <c r="G13" s="15">
        <v>1200000000</v>
      </c>
      <c r="H13" s="12">
        <v>42298</v>
      </c>
      <c r="I13" s="21">
        <v>43061</v>
      </c>
      <c r="J13" s="17">
        <v>141</v>
      </c>
      <c r="K13" s="37">
        <v>3764047958.8799987</v>
      </c>
      <c r="L13" s="54">
        <f t="shared" si="0"/>
        <v>3.1367066323999988</v>
      </c>
      <c r="M13" s="17">
        <v>36</v>
      </c>
      <c r="N13" s="37">
        <v>1143412461.45</v>
      </c>
      <c r="O13" s="55">
        <f t="shared" si="1"/>
        <v>0.952843717875</v>
      </c>
      <c r="P13" s="26">
        <v>23</v>
      </c>
      <c r="Q13" s="32">
        <v>446916660.70999998</v>
      </c>
      <c r="R13" s="55">
        <f t="shared" si="2"/>
        <v>0.37243055059166663</v>
      </c>
      <c r="S13" s="26">
        <f t="shared" si="4"/>
        <v>82</v>
      </c>
      <c r="T13" s="32">
        <f t="shared" si="5"/>
        <v>2173718836.7199984</v>
      </c>
      <c r="U13" s="57">
        <f t="shared" si="3"/>
        <v>0.57749498956086454</v>
      </c>
    </row>
    <row r="14" spans="1:21" s="4" customFormat="1" ht="12.75" x14ac:dyDescent="0.25">
      <c r="A14" s="78">
        <v>11</v>
      </c>
      <c r="B14" s="79" t="s">
        <v>11</v>
      </c>
      <c r="C14" s="78" t="s">
        <v>116</v>
      </c>
      <c r="D14" s="80" t="s">
        <v>93</v>
      </c>
      <c r="E14" s="78" t="s">
        <v>5</v>
      </c>
      <c r="F14" s="78" t="s">
        <v>102</v>
      </c>
      <c r="G14" s="81">
        <v>133000000</v>
      </c>
      <c r="H14" s="82">
        <v>42306</v>
      </c>
      <c r="I14" s="69">
        <v>42436</v>
      </c>
      <c r="J14" s="83">
        <v>136</v>
      </c>
      <c r="K14" s="84">
        <v>489265121.23999989</v>
      </c>
      <c r="L14" s="85">
        <f t="shared" si="0"/>
        <v>3.6786851221052626</v>
      </c>
      <c r="M14" s="83"/>
      <c r="N14" s="84"/>
      <c r="O14" s="75">
        <f t="shared" si="1"/>
        <v>0</v>
      </c>
      <c r="P14" s="86">
        <v>22</v>
      </c>
      <c r="Q14" s="87">
        <v>76811636.399999991</v>
      </c>
      <c r="R14" s="75">
        <f t="shared" si="2"/>
        <v>0.57753110075187963</v>
      </c>
      <c r="S14" s="86">
        <f t="shared" si="4"/>
        <v>114</v>
      </c>
      <c r="T14" s="87">
        <f t="shared" si="5"/>
        <v>412453484.83999991</v>
      </c>
      <c r="U14" s="77">
        <f t="shared" si="3"/>
        <v>0.84300610637167928</v>
      </c>
    </row>
    <row r="15" spans="1:21" s="4" customFormat="1" ht="12.75" x14ac:dyDescent="0.25">
      <c r="A15" s="78">
        <v>12</v>
      </c>
      <c r="B15" s="79" t="s">
        <v>3</v>
      </c>
      <c r="C15" s="78" t="s">
        <v>116</v>
      </c>
      <c r="D15" s="80" t="s">
        <v>93</v>
      </c>
      <c r="E15" s="78" t="s">
        <v>5</v>
      </c>
      <c r="F15" s="78" t="s">
        <v>102</v>
      </c>
      <c r="G15" s="81">
        <v>88000000</v>
      </c>
      <c r="H15" s="82">
        <v>42306</v>
      </c>
      <c r="I15" s="69">
        <v>42436</v>
      </c>
      <c r="J15" s="83">
        <v>44</v>
      </c>
      <c r="K15" s="84">
        <v>144828575.25</v>
      </c>
      <c r="L15" s="85">
        <f t="shared" si="0"/>
        <v>1.6457792642045455</v>
      </c>
      <c r="M15" s="83"/>
      <c r="N15" s="84"/>
      <c r="O15" s="75">
        <f t="shared" si="1"/>
        <v>0</v>
      </c>
      <c r="P15" s="86">
        <v>8</v>
      </c>
      <c r="Q15" s="87">
        <v>27508477.5</v>
      </c>
      <c r="R15" s="75">
        <f t="shared" si="2"/>
        <v>0.3125963352272727</v>
      </c>
      <c r="S15" s="86">
        <f t="shared" si="4"/>
        <v>36</v>
      </c>
      <c r="T15" s="87">
        <f t="shared" si="5"/>
        <v>117320097.75</v>
      </c>
      <c r="U15" s="77">
        <f t="shared" si="3"/>
        <v>0.81006180960825269</v>
      </c>
    </row>
    <row r="16" spans="1:21" s="4" customFormat="1" ht="12.75" x14ac:dyDescent="0.25">
      <c r="A16" s="78">
        <v>13</v>
      </c>
      <c r="B16" s="79" t="s">
        <v>18</v>
      </c>
      <c r="C16" s="78" t="s">
        <v>116</v>
      </c>
      <c r="D16" s="80" t="s">
        <v>94</v>
      </c>
      <c r="E16" s="78" t="s">
        <v>5</v>
      </c>
      <c r="F16" s="78" t="s">
        <v>102</v>
      </c>
      <c r="G16" s="81">
        <v>3248000000</v>
      </c>
      <c r="H16" s="82">
        <v>42338</v>
      </c>
      <c r="I16" s="69">
        <v>42460</v>
      </c>
      <c r="J16" s="83">
        <v>63</v>
      </c>
      <c r="K16" s="84">
        <v>3710776808.4699998</v>
      </c>
      <c r="L16" s="85">
        <f t="shared" si="0"/>
        <v>1.1424805444796797</v>
      </c>
      <c r="M16" s="83"/>
      <c r="N16" s="84"/>
      <c r="O16" s="75">
        <f t="shared" si="1"/>
        <v>0</v>
      </c>
      <c r="P16" s="86">
        <v>53</v>
      </c>
      <c r="Q16" s="87">
        <v>2830663921.5599999</v>
      </c>
      <c r="R16" s="75">
        <f t="shared" si="2"/>
        <v>0.87150982806650246</v>
      </c>
      <c r="S16" s="86">
        <f t="shared" si="4"/>
        <v>10</v>
      </c>
      <c r="T16" s="87">
        <f t="shared" si="5"/>
        <v>880112886.90999985</v>
      </c>
      <c r="U16" s="77">
        <f t="shared" si="3"/>
        <v>0.23717753245118547</v>
      </c>
    </row>
    <row r="17" spans="1:23" s="4" customFormat="1" ht="25.5" x14ac:dyDescent="0.25">
      <c r="A17" s="78">
        <v>14</v>
      </c>
      <c r="B17" s="79" t="s">
        <v>4</v>
      </c>
      <c r="C17" s="78" t="s">
        <v>116</v>
      </c>
      <c r="D17" s="80" t="s">
        <v>95</v>
      </c>
      <c r="E17" s="78" t="s">
        <v>5</v>
      </c>
      <c r="F17" s="78" t="s">
        <v>102</v>
      </c>
      <c r="G17" s="81">
        <v>975000000</v>
      </c>
      <c r="H17" s="82">
        <v>42352</v>
      </c>
      <c r="I17" s="69">
        <v>42482</v>
      </c>
      <c r="J17" s="89">
        <v>61</v>
      </c>
      <c r="K17" s="84">
        <v>852677257.69000006</v>
      </c>
      <c r="L17" s="85">
        <f t="shared" si="0"/>
        <v>0.87454077711794875</v>
      </c>
      <c r="M17" s="89"/>
      <c r="N17" s="84"/>
      <c r="O17" s="75">
        <f t="shared" si="1"/>
        <v>0</v>
      </c>
      <c r="P17" s="86">
        <v>38</v>
      </c>
      <c r="Q17" s="87">
        <v>660864353.28000009</v>
      </c>
      <c r="R17" s="75">
        <f t="shared" si="2"/>
        <v>0.6778095931076924</v>
      </c>
      <c r="S17" s="86">
        <f t="shared" si="4"/>
        <v>23</v>
      </c>
      <c r="T17" s="87">
        <f t="shared" si="5"/>
        <v>191812904.40999997</v>
      </c>
      <c r="U17" s="77">
        <f t="shared" si="3"/>
        <v>0.22495370045360774</v>
      </c>
    </row>
    <row r="18" spans="1:23" s="4" customFormat="1" ht="25.5" x14ac:dyDescent="0.25">
      <c r="A18" s="78">
        <v>15</v>
      </c>
      <c r="B18" s="79" t="s">
        <v>10</v>
      </c>
      <c r="C18" s="78" t="s">
        <v>116</v>
      </c>
      <c r="D18" s="80" t="s">
        <v>95</v>
      </c>
      <c r="E18" s="78" t="s">
        <v>5</v>
      </c>
      <c r="F18" s="78" t="s">
        <v>102</v>
      </c>
      <c r="G18" s="81">
        <v>1737894254</v>
      </c>
      <c r="H18" s="82">
        <v>42352</v>
      </c>
      <c r="I18" s="69">
        <v>42482</v>
      </c>
      <c r="J18" s="89">
        <v>182</v>
      </c>
      <c r="K18" s="84">
        <v>2277353140.4499998</v>
      </c>
      <c r="L18" s="85">
        <f t="shared" si="0"/>
        <v>1.3104095000074727</v>
      </c>
      <c r="M18" s="89"/>
      <c r="N18" s="84"/>
      <c r="O18" s="75">
        <f t="shared" si="1"/>
        <v>0</v>
      </c>
      <c r="P18" s="86">
        <v>114</v>
      </c>
      <c r="Q18" s="87">
        <v>1496220622.7300003</v>
      </c>
      <c r="R18" s="75">
        <f t="shared" si="2"/>
        <v>0.8609388167814267</v>
      </c>
      <c r="S18" s="86">
        <f t="shared" si="4"/>
        <v>68</v>
      </c>
      <c r="T18" s="87">
        <f t="shared" si="5"/>
        <v>781132517.71999955</v>
      </c>
      <c r="U18" s="77">
        <f t="shared" si="3"/>
        <v>0.34300017149103612</v>
      </c>
    </row>
    <row r="19" spans="1:23" s="4" customFormat="1" ht="25.5" x14ac:dyDescent="0.25">
      <c r="A19" s="78">
        <v>16</v>
      </c>
      <c r="B19" s="79" t="s">
        <v>16</v>
      </c>
      <c r="C19" s="78" t="s">
        <v>116</v>
      </c>
      <c r="D19" s="80" t="s">
        <v>96</v>
      </c>
      <c r="E19" s="78" t="s">
        <v>1</v>
      </c>
      <c r="F19" s="67" t="s">
        <v>102</v>
      </c>
      <c r="G19" s="81">
        <v>1350000000</v>
      </c>
      <c r="H19" s="82">
        <v>42356</v>
      </c>
      <c r="I19" s="69">
        <v>42704</v>
      </c>
      <c r="J19" s="83">
        <v>177</v>
      </c>
      <c r="K19" s="84">
        <v>315124337.62</v>
      </c>
      <c r="L19" s="85">
        <f t="shared" si="0"/>
        <v>0.23342543527407408</v>
      </c>
      <c r="M19" s="83"/>
      <c r="N19" s="84"/>
      <c r="O19" s="75">
        <f t="shared" si="1"/>
        <v>0</v>
      </c>
      <c r="P19" s="86">
        <v>55</v>
      </c>
      <c r="Q19" s="87">
        <v>111497646.97000001</v>
      </c>
      <c r="R19" s="75">
        <f t="shared" si="2"/>
        <v>8.2590849607407424E-2</v>
      </c>
      <c r="S19" s="86">
        <f t="shared" si="4"/>
        <v>122</v>
      </c>
      <c r="T19" s="87">
        <f t="shared" si="5"/>
        <v>203626690.64999998</v>
      </c>
      <c r="U19" s="77">
        <f t="shared" si="3"/>
        <v>0.64617887716291833</v>
      </c>
    </row>
    <row r="20" spans="1:23" s="4" customFormat="1" ht="25.5" x14ac:dyDescent="0.25">
      <c r="A20" s="78">
        <v>17</v>
      </c>
      <c r="B20" s="79" t="s">
        <v>26</v>
      </c>
      <c r="C20" s="78" t="s">
        <v>116</v>
      </c>
      <c r="D20" s="80" t="s">
        <v>88</v>
      </c>
      <c r="E20" s="78" t="s">
        <v>1</v>
      </c>
      <c r="F20" s="78" t="s">
        <v>102</v>
      </c>
      <c r="G20" s="81">
        <v>600000000</v>
      </c>
      <c r="H20" s="82">
        <v>42360</v>
      </c>
      <c r="I20" s="69">
        <v>43084</v>
      </c>
      <c r="J20" s="89">
        <v>3</v>
      </c>
      <c r="K20" s="84">
        <v>444088683.13999999</v>
      </c>
      <c r="L20" s="85">
        <f t="shared" si="0"/>
        <v>0.74014780523333334</v>
      </c>
      <c r="M20" s="89"/>
      <c r="N20" s="84"/>
      <c r="O20" s="75">
        <f t="shared" si="1"/>
        <v>0</v>
      </c>
      <c r="P20" s="86">
        <v>3</v>
      </c>
      <c r="Q20" s="87">
        <v>444088683.13999999</v>
      </c>
      <c r="R20" s="75">
        <f t="shared" si="2"/>
        <v>0.74014780523333334</v>
      </c>
      <c r="S20" s="86">
        <f t="shared" si="4"/>
        <v>0</v>
      </c>
      <c r="T20" s="87">
        <f t="shared" si="5"/>
        <v>0</v>
      </c>
      <c r="U20" s="77">
        <f t="shared" si="3"/>
        <v>0</v>
      </c>
    </row>
    <row r="21" spans="1:23" s="4" customFormat="1" ht="25.5" x14ac:dyDescent="0.25">
      <c r="A21" s="78">
        <v>18</v>
      </c>
      <c r="B21" s="79" t="s">
        <v>19</v>
      </c>
      <c r="C21" s="78" t="s">
        <v>116</v>
      </c>
      <c r="D21" s="80" t="s">
        <v>97</v>
      </c>
      <c r="E21" s="78" t="s">
        <v>5</v>
      </c>
      <c r="F21" s="78" t="s">
        <v>102</v>
      </c>
      <c r="G21" s="81">
        <v>1072020000</v>
      </c>
      <c r="H21" s="82">
        <v>42359</v>
      </c>
      <c r="I21" s="69">
        <v>42489</v>
      </c>
      <c r="J21" s="89">
        <v>226</v>
      </c>
      <c r="K21" s="84">
        <v>1728852663.6100001</v>
      </c>
      <c r="L21" s="85">
        <f t="shared" si="0"/>
        <v>1.6127056058748905</v>
      </c>
      <c r="M21" s="89"/>
      <c r="N21" s="84"/>
      <c r="O21" s="75">
        <f t="shared" si="1"/>
        <v>0</v>
      </c>
      <c r="P21" s="86">
        <v>129</v>
      </c>
      <c r="Q21" s="87">
        <v>1038363210.8700004</v>
      </c>
      <c r="R21" s="75">
        <f t="shared" si="2"/>
        <v>0.96860432722337308</v>
      </c>
      <c r="S21" s="86">
        <f t="shared" si="4"/>
        <v>97</v>
      </c>
      <c r="T21" s="87">
        <f t="shared" si="5"/>
        <v>690489452.73999977</v>
      </c>
      <c r="U21" s="77">
        <f t="shared" si="3"/>
        <v>0.39939172797882938</v>
      </c>
    </row>
    <row r="22" spans="1:23" s="4" customFormat="1" ht="12.75" x14ac:dyDescent="0.25">
      <c r="A22" s="78">
        <v>19</v>
      </c>
      <c r="B22" s="79" t="s">
        <v>2</v>
      </c>
      <c r="C22" s="78" t="s">
        <v>116</v>
      </c>
      <c r="D22" s="80" t="s">
        <v>98</v>
      </c>
      <c r="E22" s="78" t="s">
        <v>1</v>
      </c>
      <c r="F22" s="67" t="s">
        <v>102</v>
      </c>
      <c r="G22" s="81">
        <v>1521815011</v>
      </c>
      <c r="H22" s="82">
        <v>42369</v>
      </c>
      <c r="I22" s="69">
        <v>42534</v>
      </c>
      <c r="J22" s="83">
        <v>355</v>
      </c>
      <c r="K22" s="84">
        <v>4180980405.6600008</v>
      </c>
      <c r="L22" s="85">
        <f t="shared" si="0"/>
        <v>2.7473644138341338</v>
      </c>
      <c r="M22" s="83"/>
      <c r="N22" s="84"/>
      <c r="O22" s="75">
        <f t="shared" si="1"/>
        <v>0</v>
      </c>
      <c r="P22" s="86">
        <v>173</v>
      </c>
      <c r="Q22" s="90">
        <v>1600349168.0100002</v>
      </c>
      <c r="R22" s="75">
        <f t="shared" si="2"/>
        <v>1.0516055870406973</v>
      </c>
      <c r="S22" s="86">
        <f t="shared" si="4"/>
        <v>182</v>
      </c>
      <c r="T22" s="90">
        <f t="shared" si="5"/>
        <v>2580631237.6500006</v>
      </c>
      <c r="U22" s="77">
        <f t="shared" si="3"/>
        <v>0.61723112458419371</v>
      </c>
    </row>
    <row r="23" spans="1:23" s="4" customFormat="1" ht="12.75" x14ac:dyDescent="0.25">
      <c r="A23" s="78">
        <v>20</v>
      </c>
      <c r="B23" s="79" t="s">
        <v>21</v>
      </c>
      <c r="C23" s="78" t="s">
        <v>116</v>
      </c>
      <c r="D23" s="80" t="s">
        <v>97</v>
      </c>
      <c r="E23" s="78" t="s">
        <v>5</v>
      </c>
      <c r="F23" s="78" t="s">
        <v>102</v>
      </c>
      <c r="G23" s="81">
        <v>2776914810</v>
      </c>
      <c r="H23" s="82">
        <v>42398</v>
      </c>
      <c r="I23" s="69">
        <v>42580</v>
      </c>
      <c r="J23" s="89">
        <v>37</v>
      </c>
      <c r="K23" s="84">
        <v>3600388984.0999999</v>
      </c>
      <c r="L23" s="85">
        <f t="shared" si="0"/>
        <v>1.2965428291622674</v>
      </c>
      <c r="M23" s="89"/>
      <c r="N23" s="84"/>
      <c r="O23" s="75">
        <f t="shared" si="1"/>
        <v>0</v>
      </c>
      <c r="P23" s="86">
        <v>35</v>
      </c>
      <c r="Q23" s="87">
        <v>3413958977.0999999</v>
      </c>
      <c r="R23" s="75">
        <f t="shared" si="2"/>
        <v>1.2294071697143636</v>
      </c>
      <c r="S23" s="86">
        <f t="shared" si="4"/>
        <v>2</v>
      </c>
      <c r="T23" s="87">
        <f t="shared" si="5"/>
        <v>186430007</v>
      </c>
      <c r="U23" s="77">
        <f t="shared" si="3"/>
        <v>5.1780518111601344E-2</v>
      </c>
    </row>
    <row r="24" spans="1:23" s="10" customFormat="1" ht="12.75" x14ac:dyDescent="0.25">
      <c r="A24" s="78">
        <v>21</v>
      </c>
      <c r="B24" s="79" t="s">
        <v>22</v>
      </c>
      <c r="C24" s="78" t="s">
        <v>116</v>
      </c>
      <c r="D24" s="80" t="s">
        <v>94</v>
      </c>
      <c r="E24" s="78" t="s">
        <v>5</v>
      </c>
      <c r="F24" s="78" t="s">
        <v>102</v>
      </c>
      <c r="G24" s="81">
        <v>2115000000</v>
      </c>
      <c r="H24" s="82">
        <v>42429</v>
      </c>
      <c r="I24" s="69">
        <v>42582</v>
      </c>
      <c r="J24" s="83">
        <v>44</v>
      </c>
      <c r="K24" s="88">
        <v>1955333979.1499999</v>
      </c>
      <c r="L24" s="85">
        <f t="shared" si="0"/>
        <v>0.92450779156028362</v>
      </c>
      <c r="M24" s="83"/>
      <c r="N24" s="88"/>
      <c r="O24" s="75">
        <f t="shared" si="1"/>
        <v>0</v>
      </c>
      <c r="P24" s="86">
        <v>38</v>
      </c>
      <c r="Q24" s="87">
        <v>1635128542.8299999</v>
      </c>
      <c r="R24" s="75">
        <f t="shared" si="2"/>
        <v>0.77311042214184389</v>
      </c>
      <c r="S24" s="86">
        <f t="shared" si="4"/>
        <v>6</v>
      </c>
      <c r="T24" s="87">
        <f t="shared" si="5"/>
        <v>320205436.31999993</v>
      </c>
      <c r="U24" s="77">
        <f t="shared" si="3"/>
        <v>0.16375997130638315</v>
      </c>
      <c r="W24" s="43"/>
    </row>
    <row r="25" spans="1:23" s="10" customFormat="1" ht="12.75" x14ac:dyDescent="0.25">
      <c r="A25" s="78">
        <v>22</v>
      </c>
      <c r="B25" s="79" t="s">
        <v>20</v>
      </c>
      <c r="C25" s="78" t="s">
        <v>116</v>
      </c>
      <c r="D25" s="80" t="s">
        <v>97</v>
      </c>
      <c r="E25" s="78" t="s">
        <v>5</v>
      </c>
      <c r="F25" s="78" t="s">
        <v>102</v>
      </c>
      <c r="G25" s="81">
        <v>174250000</v>
      </c>
      <c r="H25" s="82">
        <v>42422</v>
      </c>
      <c r="I25" s="69">
        <v>42551</v>
      </c>
      <c r="J25" s="83">
        <v>22</v>
      </c>
      <c r="K25" s="88">
        <v>330344267.78000003</v>
      </c>
      <c r="L25" s="85">
        <f t="shared" si="0"/>
        <v>1.895806414806313</v>
      </c>
      <c r="M25" s="83"/>
      <c r="N25" s="88"/>
      <c r="O25" s="75">
        <f t="shared" si="1"/>
        <v>0</v>
      </c>
      <c r="P25" s="86">
        <v>19</v>
      </c>
      <c r="Q25" s="87">
        <v>307299699.5</v>
      </c>
      <c r="R25" s="75">
        <f t="shared" si="2"/>
        <v>1.763556381635581</v>
      </c>
      <c r="S25" s="86">
        <f t="shared" si="4"/>
        <v>3</v>
      </c>
      <c r="T25" s="87">
        <f t="shared" si="5"/>
        <v>23044568.280000031</v>
      </c>
      <c r="U25" s="77">
        <f t="shared" si="3"/>
        <v>6.9759249751374722E-2</v>
      </c>
      <c r="W25" s="43"/>
    </row>
    <row r="26" spans="1:23" s="10" customFormat="1" ht="38.25" x14ac:dyDescent="0.25">
      <c r="A26" s="14">
        <v>23</v>
      </c>
      <c r="B26" s="5" t="s">
        <v>23</v>
      </c>
      <c r="C26" s="14" t="s">
        <v>116</v>
      </c>
      <c r="D26" s="45" t="s">
        <v>88</v>
      </c>
      <c r="E26" s="14" t="s">
        <v>1</v>
      </c>
      <c r="F26" s="42" t="s">
        <v>101</v>
      </c>
      <c r="G26" s="16">
        <v>2060500000</v>
      </c>
      <c r="H26" s="12">
        <v>42430</v>
      </c>
      <c r="I26" s="21">
        <v>43017</v>
      </c>
      <c r="J26" s="18">
        <v>35</v>
      </c>
      <c r="K26" s="37">
        <v>2074361701.4400003</v>
      </c>
      <c r="L26" s="54">
        <f t="shared" si="0"/>
        <v>1.0067273484299928</v>
      </c>
      <c r="M26" s="18">
        <v>8</v>
      </c>
      <c r="N26" s="37">
        <v>757995253.0999999</v>
      </c>
      <c r="O26" s="55">
        <f t="shared" si="1"/>
        <v>0.36786957199708803</v>
      </c>
      <c r="P26" s="26">
        <v>23</v>
      </c>
      <c r="Q26" s="32">
        <v>1245949583.9000001</v>
      </c>
      <c r="R26" s="55">
        <f t="shared" si="2"/>
        <v>0.60468312734773122</v>
      </c>
      <c r="S26" s="26">
        <f t="shared" si="4"/>
        <v>4</v>
      </c>
      <c r="T26" s="32">
        <f t="shared" si="5"/>
        <v>70416864.440000296</v>
      </c>
      <c r="U26" s="57">
        <f t="shared" si="3"/>
        <v>3.3946280627490201E-2</v>
      </c>
    </row>
    <row r="27" spans="1:23" s="19" customFormat="1" ht="25.5" x14ac:dyDescent="0.25">
      <c r="A27" s="91">
        <v>24</v>
      </c>
      <c r="B27" s="92" t="s">
        <v>29</v>
      </c>
      <c r="C27" s="91" t="s">
        <v>116</v>
      </c>
      <c r="D27" s="93" t="s">
        <v>97</v>
      </c>
      <c r="E27" s="91" t="s">
        <v>5</v>
      </c>
      <c r="F27" s="78" t="s">
        <v>102</v>
      </c>
      <c r="G27" s="94">
        <v>1088000000</v>
      </c>
      <c r="H27" s="82">
        <v>42443</v>
      </c>
      <c r="I27" s="69">
        <v>42615</v>
      </c>
      <c r="J27" s="89">
        <v>40</v>
      </c>
      <c r="K27" s="88">
        <v>800025196.88999975</v>
      </c>
      <c r="L27" s="85">
        <f t="shared" si="0"/>
        <v>0.73531727655330859</v>
      </c>
      <c r="M27" s="89"/>
      <c r="N27" s="88"/>
      <c r="O27" s="75">
        <f t="shared" si="1"/>
        <v>0</v>
      </c>
      <c r="P27" s="86">
        <v>35</v>
      </c>
      <c r="Q27" s="87">
        <v>722019867.25999975</v>
      </c>
      <c r="R27" s="75">
        <f t="shared" si="2"/>
        <v>0.66362120152573512</v>
      </c>
      <c r="S27" s="86">
        <f t="shared" si="4"/>
        <v>5</v>
      </c>
      <c r="T27" s="87">
        <f t="shared" si="5"/>
        <v>78005329.629999995</v>
      </c>
      <c r="U27" s="77">
        <f t="shared" si="3"/>
        <v>9.7503591053427055E-2</v>
      </c>
    </row>
    <row r="28" spans="1:23" s="4" customFormat="1" ht="12.75" x14ac:dyDescent="0.25">
      <c r="A28" s="13">
        <v>25</v>
      </c>
      <c r="B28" s="6" t="s">
        <v>30</v>
      </c>
      <c r="C28" s="13" t="s">
        <v>116</v>
      </c>
      <c r="D28" s="44" t="s">
        <v>94</v>
      </c>
      <c r="E28" s="14" t="s">
        <v>1</v>
      </c>
      <c r="F28" s="42" t="s">
        <v>101</v>
      </c>
      <c r="G28" s="15">
        <v>687000000</v>
      </c>
      <c r="H28" s="12">
        <v>42447</v>
      </c>
      <c r="I28" s="12">
        <v>43146</v>
      </c>
      <c r="J28" s="26">
        <v>12</v>
      </c>
      <c r="K28" s="32">
        <v>747348925.07999992</v>
      </c>
      <c r="L28" s="54">
        <f t="shared" si="0"/>
        <v>1.0878441413100435</v>
      </c>
      <c r="M28" s="26">
        <v>2</v>
      </c>
      <c r="N28" s="32">
        <v>198626812.45999998</v>
      </c>
      <c r="O28" s="55">
        <f t="shared" si="1"/>
        <v>0.28912199775836972</v>
      </c>
      <c r="P28" s="26">
        <v>10</v>
      </c>
      <c r="Q28" s="32">
        <v>548722112.61999989</v>
      </c>
      <c r="R28" s="55">
        <f t="shared" si="2"/>
        <v>0.79872214355167381</v>
      </c>
      <c r="S28" s="26">
        <f t="shared" si="4"/>
        <v>0</v>
      </c>
      <c r="T28" s="32">
        <f t="shared" si="5"/>
        <v>0</v>
      </c>
      <c r="U28" s="57">
        <f t="shared" si="3"/>
        <v>0</v>
      </c>
    </row>
    <row r="29" spans="1:23" s="4" customFormat="1" ht="12.75" x14ac:dyDescent="0.25">
      <c r="A29" s="14">
        <v>26</v>
      </c>
      <c r="B29" s="6" t="s">
        <v>32</v>
      </c>
      <c r="C29" s="13" t="s">
        <v>116</v>
      </c>
      <c r="D29" s="45" t="s">
        <v>88</v>
      </c>
      <c r="E29" s="14" t="s">
        <v>1</v>
      </c>
      <c r="F29" s="42" t="s">
        <v>101</v>
      </c>
      <c r="G29" s="16">
        <v>3119000000</v>
      </c>
      <c r="H29" s="12">
        <v>42460</v>
      </c>
      <c r="I29" s="21">
        <v>43017</v>
      </c>
      <c r="J29" s="18">
        <v>101</v>
      </c>
      <c r="K29" s="38">
        <v>4371891136.0799999</v>
      </c>
      <c r="L29" s="54">
        <f t="shared" si="0"/>
        <v>1.4016964206732927</v>
      </c>
      <c r="M29" s="18">
        <v>29</v>
      </c>
      <c r="N29" s="38">
        <v>1439054033.2099998</v>
      </c>
      <c r="O29" s="56">
        <f t="shared" si="1"/>
        <v>0.46138314626803456</v>
      </c>
      <c r="P29" s="26">
        <v>57</v>
      </c>
      <c r="Q29" s="32">
        <v>2414593536.9699998</v>
      </c>
      <c r="R29" s="56">
        <f t="shared" si="2"/>
        <v>0.77415631194934265</v>
      </c>
      <c r="S29" s="26">
        <f t="shared" si="4"/>
        <v>15</v>
      </c>
      <c r="T29" s="32">
        <f t="shared" si="5"/>
        <v>518243565.9000001</v>
      </c>
      <c r="U29" s="57">
        <f t="shared" si="3"/>
        <v>0.11853990636296505</v>
      </c>
    </row>
    <row r="30" spans="1:23" s="4" customFormat="1" ht="25.5" x14ac:dyDescent="0.25">
      <c r="A30" s="14">
        <v>27</v>
      </c>
      <c r="B30" s="6" t="s">
        <v>33</v>
      </c>
      <c r="C30" s="13" t="s">
        <v>116</v>
      </c>
      <c r="D30" s="45" t="s">
        <v>98</v>
      </c>
      <c r="E30" s="14" t="s">
        <v>1</v>
      </c>
      <c r="F30" s="42" t="s">
        <v>101</v>
      </c>
      <c r="G30" s="16">
        <v>869432325</v>
      </c>
      <c r="H30" s="12">
        <v>42475</v>
      </c>
      <c r="I30" s="36">
        <v>43068</v>
      </c>
      <c r="J30" s="18">
        <v>23</v>
      </c>
      <c r="K30" s="38">
        <v>1128499883.3499999</v>
      </c>
      <c r="L30" s="54">
        <f t="shared" si="0"/>
        <v>1.2979732302338769</v>
      </c>
      <c r="M30" s="18">
        <v>4</v>
      </c>
      <c r="N30" s="38">
        <v>289501220.13</v>
      </c>
      <c r="O30" s="56">
        <f t="shared" si="1"/>
        <v>0.33297729082019123</v>
      </c>
      <c r="P30" s="26">
        <v>19</v>
      </c>
      <c r="Q30" s="32">
        <v>838998663.21999991</v>
      </c>
      <c r="R30" s="56">
        <f t="shared" si="2"/>
        <v>0.96499593941368567</v>
      </c>
      <c r="S30" s="26">
        <f t="shared" si="4"/>
        <v>0</v>
      </c>
      <c r="T30" s="32">
        <f t="shared" si="5"/>
        <v>0</v>
      </c>
      <c r="U30" s="57">
        <f t="shared" si="3"/>
        <v>0</v>
      </c>
      <c r="V30" s="46"/>
    </row>
    <row r="31" spans="1:23" s="10" customFormat="1" ht="38.25" x14ac:dyDescent="0.25">
      <c r="A31" s="13">
        <v>28</v>
      </c>
      <c r="B31" s="6" t="s">
        <v>35</v>
      </c>
      <c r="C31" s="13" t="s">
        <v>116</v>
      </c>
      <c r="D31" s="44" t="s">
        <v>88</v>
      </c>
      <c r="E31" s="14" t="s">
        <v>1</v>
      </c>
      <c r="F31" s="42" t="s">
        <v>101</v>
      </c>
      <c r="G31" s="15">
        <v>1378849855</v>
      </c>
      <c r="H31" s="12">
        <v>42494</v>
      </c>
      <c r="I31" s="21">
        <v>43017</v>
      </c>
      <c r="J31" s="26">
        <v>257</v>
      </c>
      <c r="K31" s="32">
        <v>2161605683.6500001</v>
      </c>
      <c r="L31" s="54">
        <f t="shared" si="0"/>
        <v>1.5676875011529083</v>
      </c>
      <c r="M31" s="26">
        <v>22</v>
      </c>
      <c r="N31" s="32">
        <v>270604959.93000001</v>
      </c>
      <c r="O31" s="56">
        <f t="shared" si="1"/>
        <v>0.19625411639180976</v>
      </c>
      <c r="P31" s="26">
        <v>159</v>
      </c>
      <c r="Q31" s="32">
        <v>1408607888.8699999</v>
      </c>
      <c r="R31" s="56">
        <f t="shared" si="2"/>
        <v>1.0215817797435238</v>
      </c>
      <c r="S31" s="26">
        <f t="shared" si="4"/>
        <v>76</v>
      </c>
      <c r="T31" s="32">
        <f t="shared" si="5"/>
        <v>482392834.85000014</v>
      </c>
      <c r="U31" s="57">
        <f t="shared" si="3"/>
        <v>0.22316412216100906</v>
      </c>
    </row>
    <row r="32" spans="1:23" s="10" customFormat="1" ht="12.75" x14ac:dyDescent="0.25">
      <c r="A32" s="78">
        <v>29</v>
      </c>
      <c r="B32" s="79" t="s">
        <v>36</v>
      </c>
      <c r="C32" s="78" t="s">
        <v>116</v>
      </c>
      <c r="D32" s="80" t="s">
        <v>91</v>
      </c>
      <c r="E32" s="78" t="s">
        <v>5</v>
      </c>
      <c r="F32" s="78" t="s">
        <v>102</v>
      </c>
      <c r="G32" s="81">
        <v>306999991</v>
      </c>
      <c r="H32" s="82">
        <v>42517</v>
      </c>
      <c r="I32" s="82">
        <v>42670</v>
      </c>
      <c r="J32" s="83">
        <v>38</v>
      </c>
      <c r="K32" s="95">
        <v>356984716.04999995</v>
      </c>
      <c r="L32" s="85">
        <f t="shared" si="0"/>
        <v>1.1628166987470692</v>
      </c>
      <c r="M32" s="83"/>
      <c r="N32" s="95"/>
      <c r="O32" s="96">
        <f t="shared" si="1"/>
        <v>0</v>
      </c>
      <c r="P32" s="86">
        <v>29</v>
      </c>
      <c r="Q32" s="87">
        <v>224927789.72999999</v>
      </c>
      <c r="R32" s="96">
        <f t="shared" si="2"/>
        <v>0.73266383167418392</v>
      </c>
      <c r="S32" s="86">
        <f t="shared" si="4"/>
        <v>9</v>
      </c>
      <c r="T32" s="87">
        <f t="shared" si="5"/>
        <v>132056926.31999996</v>
      </c>
      <c r="U32" s="77">
        <f t="shared" si="3"/>
        <v>0.36992319385882005</v>
      </c>
    </row>
    <row r="33" spans="1:22" s="10" customFormat="1" ht="12.75" x14ac:dyDescent="0.25">
      <c r="A33" s="91">
        <v>30</v>
      </c>
      <c r="B33" s="92" t="s">
        <v>37</v>
      </c>
      <c r="C33" s="91" t="s">
        <v>116</v>
      </c>
      <c r="D33" s="80" t="s">
        <v>91</v>
      </c>
      <c r="E33" s="91" t="s">
        <v>5</v>
      </c>
      <c r="F33" s="78" t="s">
        <v>102</v>
      </c>
      <c r="G33" s="94">
        <v>1099413885</v>
      </c>
      <c r="H33" s="82">
        <v>42517</v>
      </c>
      <c r="I33" s="97">
        <v>42670</v>
      </c>
      <c r="J33" s="89">
        <v>147</v>
      </c>
      <c r="K33" s="95">
        <v>1465047287.1199996</v>
      </c>
      <c r="L33" s="85">
        <f t="shared" si="0"/>
        <v>1.332571206447879</v>
      </c>
      <c r="M33" s="89"/>
      <c r="N33" s="95"/>
      <c r="O33" s="96">
        <f t="shared" si="1"/>
        <v>0</v>
      </c>
      <c r="P33" s="86">
        <v>124</v>
      </c>
      <c r="Q33" s="87">
        <v>1038078673.4699997</v>
      </c>
      <c r="R33" s="96">
        <f t="shared" si="2"/>
        <v>0.94421099063161251</v>
      </c>
      <c r="S33" s="86">
        <f t="shared" si="4"/>
        <v>23</v>
      </c>
      <c r="T33" s="87">
        <f t="shared" si="5"/>
        <v>426968613.64999998</v>
      </c>
      <c r="U33" s="77">
        <f t="shared" si="3"/>
        <v>0.29143674569667843</v>
      </c>
    </row>
    <row r="34" spans="1:22" s="10" customFormat="1" ht="12.75" x14ac:dyDescent="0.25">
      <c r="A34" s="91">
        <v>31</v>
      </c>
      <c r="B34" s="79" t="s">
        <v>38</v>
      </c>
      <c r="C34" s="78" t="s">
        <v>116</v>
      </c>
      <c r="D34" s="93" t="s">
        <v>98</v>
      </c>
      <c r="E34" s="91" t="s">
        <v>1</v>
      </c>
      <c r="F34" s="67" t="s">
        <v>102</v>
      </c>
      <c r="G34" s="94">
        <v>4260000000</v>
      </c>
      <c r="H34" s="82">
        <v>42521</v>
      </c>
      <c r="I34" s="97">
        <v>42569</v>
      </c>
      <c r="J34" s="89">
        <v>130</v>
      </c>
      <c r="K34" s="95">
        <v>7151531877.5799999</v>
      </c>
      <c r="L34" s="85">
        <f t="shared" si="0"/>
        <v>1.678763351544601</v>
      </c>
      <c r="M34" s="89"/>
      <c r="N34" s="95"/>
      <c r="O34" s="96">
        <f t="shared" si="1"/>
        <v>0</v>
      </c>
      <c r="P34" s="86">
        <v>115</v>
      </c>
      <c r="Q34" s="87">
        <v>6264410925.5</v>
      </c>
      <c r="R34" s="96">
        <f t="shared" si="2"/>
        <v>1.4705189965962442</v>
      </c>
      <c r="S34" s="86">
        <f t="shared" si="4"/>
        <v>15</v>
      </c>
      <c r="T34" s="87">
        <f t="shared" si="5"/>
        <v>887120952.07999992</v>
      </c>
      <c r="U34" s="77">
        <f t="shared" si="3"/>
        <v>0.12404628368659275</v>
      </c>
    </row>
    <row r="35" spans="1:22" s="4" customFormat="1" ht="25.5" x14ac:dyDescent="0.25">
      <c r="A35" s="91">
        <v>32</v>
      </c>
      <c r="B35" s="79" t="s">
        <v>39</v>
      </c>
      <c r="C35" s="78" t="s">
        <v>116</v>
      </c>
      <c r="D35" s="80" t="s">
        <v>95</v>
      </c>
      <c r="E35" s="78" t="s">
        <v>5</v>
      </c>
      <c r="F35" s="78" t="s">
        <v>102</v>
      </c>
      <c r="G35" s="94">
        <v>604644678</v>
      </c>
      <c r="H35" s="82">
        <v>42551</v>
      </c>
      <c r="I35" s="97">
        <v>42692</v>
      </c>
      <c r="J35" s="89">
        <v>46</v>
      </c>
      <c r="K35" s="95">
        <v>621420577.35000002</v>
      </c>
      <c r="L35" s="85">
        <f t="shared" si="0"/>
        <v>1.0277450541787454</v>
      </c>
      <c r="M35" s="89"/>
      <c r="N35" s="95"/>
      <c r="O35" s="96">
        <f t="shared" si="1"/>
        <v>0</v>
      </c>
      <c r="P35" s="86">
        <v>40</v>
      </c>
      <c r="Q35" s="87">
        <v>519222157.05000007</v>
      </c>
      <c r="R35" s="96">
        <f t="shared" si="2"/>
        <v>0.85872277709851941</v>
      </c>
      <c r="S35" s="86">
        <f t="shared" si="4"/>
        <v>6</v>
      </c>
      <c r="T35" s="87">
        <f t="shared" si="5"/>
        <v>102198420.29999995</v>
      </c>
      <c r="U35" s="77">
        <f t="shared" si="3"/>
        <v>0.16445934367963355</v>
      </c>
    </row>
    <row r="36" spans="1:22" s="4" customFormat="1" ht="25.5" x14ac:dyDescent="0.25">
      <c r="A36" s="91">
        <v>33</v>
      </c>
      <c r="B36" s="79" t="s">
        <v>40</v>
      </c>
      <c r="C36" s="78" t="s">
        <v>116</v>
      </c>
      <c r="D36" s="80" t="s">
        <v>95</v>
      </c>
      <c r="E36" s="78" t="s">
        <v>5</v>
      </c>
      <c r="F36" s="78" t="s">
        <v>102</v>
      </c>
      <c r="G36" s="94">
        <v>3409876779</v>
      </c>
      <c r="H36" s="82">
        <v>42551</v>
      </c>
      <c r="I36" s="97">
        <v>42692</v>
      </c>
      <c r="J36" s="89">
        <v>253</v>
      </c>
      <c r="K36" s="95">
        <v>3574696809.3200006</v>
      </c>
      <c r="L36" s="85">
        <f t="shared" ref="L36:L73" si="6">K36/G36</f>
        <v>1.0483360663749077</v>
      </c>
      <c r="M36" s="89"/>
      <c r="N36" s="95"/>
      <c r="O36" s="96">
        <f t="shared" ref="O36:O72" si="7">N36/G36</f>
        <v>0</v>
      </c>
      <c r="P36" s="86">
        <v>232</v>
      </c>
      <c r="Q36" s="87">
        <v>3313414866.3200002</v>
      </c>
      <c r="R36" s="96">
        <f t="shared" ref="R36:R72" si="8">Q36/G36</f>
        <v>0.97171102684001132</v>
      </c>
      <c r="S36" s="86">
        <f t="shared" si="4"/>
        <v>21</v>
      </c>
      <c r="T36" s="87">
        <f t="shared" si="5"/>
        <v>261281943.00000048</v>
      </c>
      <c r="U36" s="77">
        <f t="shared" ref="U36:U80" si="9">IF(K36=0,"",T36/K36)</f>
        <v>7.3092057015515965E-2</v>
      </c>
    </row>
    <row r="37" spans="1:22" s="4" customFormat="1" ht="12.75" x14ac:dyDescent="0.25">
      <c r="A37" s="91">
        <v>34</v>
      </c>
      <c r="B37" s="79" t="s">
        <v>41</v>
      </c>
      <c r="C37" s="78" t="s">
        <v>116</v>
      </c>
      <c r="D37" s="80" t="s">
        <v>91</v>
      </c>
      <c r="E37" s="78" t="s">
        <v>5</v>
      </c>
      <c r="F37" s="78" t="s">
        <v>102</v>
      </c>
      <c r="G37" s="94">
        <v>272250000</v>
      </c>
      <c r="H37" s="82">
        <v>42541</v>
      </c>
      <c r="I37" s="97">
        <v>42731</v>
      </c>
      <c r="J37" s="89">
        <v>25</v>
      </c>
      <c r="K37" s="95">
        <v>170020601</v>
      </c>
      <c r="L37" s="85">
        <f t="shared" si="6"/>
        <v>0.62450174839302108</v>
      </c>
      <c r="M37" s="89"/>
      <c r="N37" s="95"/>
      <c r="O37" s="96">
        <f t="shared" si="7"/>
        <v>0</v>
      </c>
      <c r="P37" s="86">
        <v>22</v>
      </c>
      <c r="Q37" s="87">
        <v>150970271.04000002</v>
      </c>
      <c r="R37" s="96">
        <f t="shared" si="8"/>
        <v>0.55452808462809922</v>
      </c>
      <c r="S37" s="86">
        <f t="shared" si="4"/>
        <v>3</v>
      </c>
      <c r="T37" s="87">
        <f t="shared" si="5"/>
        <v>19050329.959999979</v>
      </c>
      <c r="U37" s="77">
        <f t="shared" si="9"/>
        <v>0.11204718632890834</v>
      </c>
      <c r="V37" s="46"/>
    </row>
    <row r="38" spans="1:22" s="4" customFormat="1" ht="12.75" x14ac:dyDescent="0.25">
      <c r="A38" s="78">
        <v>35</v>
      </c>
      <c r="B38" s="79" t="s">
        <v>42</v>
      </c>
      <c r="C38" s="78" t="s">
        <v>116</v>
      </c>
      <c r="D38" s="80" t="s">
        <v>91</v>
      </c>
      <c r="E38" s="78" t="s">
        <v>5</v>
      </c>
      <c r="F38" s="78" t="s">
        <v>102</v>
      </c>
      <c r="G38" s="81">
        <v>727161128</v>
      </c>
      <c r="H38" s="82">
        <v>42541</v>
      </c>
      <c r="I38" s="97">
        <v>42731</v>
      </c>
      <c r="J38" s="83">
        <v>119</v>
      </c>
      <c r="K38" s="95">
        <v>718033574.23000002</v>
      </c>
      <c r="L38" s="85">
        <f t="shared" si="6"/>
        <v>0.98744768742643796</v>
      </c>
      <c r="M38" s="83"/>
      <c r="N38" s="95"/>
      <c r="O38" s="96">
        <f t="shared" si="7"/>
        <v>0</v>
      </c>
      <c r="P38" s="86">
        <v>94</v>
      </c>
      <c r="Q38" s="87">
        <v>560336331.08999991</v>
      </c>
      <c r="R38" s="96">
        <f t="shared" si="8"/>
        <v>0.77058070008659751</v>
      </c>
      <c r="S38" s="86">
        <f t="shared" si="4"/>
        <v>25</v>
      </c>
      <c r="T38" s="87">
        <f t="shared" si="5"/>
        <v>157697243.1400001</v>
      </c>
      <c r="U38" s="77">
        <f t="shared" si="9"/>
        <v>0.2196237735945849</v>
      </c>
    </row>
    <row r="39" spans="1:22" s="4" customFormat="1" ht="12.75" x14ac:dyDescent="0.25">
      <c r="A39" s="13">
        <v>36</v>
      </c>
      <c r="B39" s="6" t="s">
        <v>43</v>
      </c>
      <c r="C39" s="13" t="s">
        <v>116</v>
      </c>
      <c r="D39" s="44" t="s">
        <v>98</v>
      </c>
      <c r="E39" s="14" t="s">
        <v>1</v>
      </c>
      <c r="F39" s="42" t="s">
        <v>101</v>
      </c>
      <c r="G39" s="15">
        <v>1780266190</v>
      </c>
      <c r="H39" s="12">
        <v>42552</v>
      </c>
      <c r="I39" s="12">
        <v>42802</v>
      </c>
      <c r="J39" s="17">
        <v>151</v>
      </c>
      <c r="K39" s="38">
        <v>2943453072.1899996</v>
      </c>
      <c r="L39" s="54">
        <f t="shared" si="6"/>
        <v>1.6533780671248941</v>
      </c>
      <c r="M39" s="17">
        <v>22</v>
      </c>
      <c r="N39" s="38">
        <v>204101613.58000004</v>
      </c>
      <c r="O39" s="56">
        <f t="shared" si="7"/>
        <v>0.11464668302216088</v>
      </c>
      <c r="P39" s="26">
        <v>94</v>
      </c>
      <c r="Q39" s="32">
        <v>1979708077.9199998</v>
      </c>
      <c r="R39" s="56">
        <f t="shared" si="8"/>
        <v>1.1120292510413849</v>
      </c>
      <c r="S39" s="26">
        <f t="shared" si="4"/>
        <v>35</v>
      </c>
      <c r="T39" s="32">
        <f t="shared" si="5"/>
        <v>759643380.68999982</v>
      </c>
      <c r="U39" s="57">
        <f t="shared" si="9"/>
        <v>0.25807898480433628</v>
      </c>
    </row>
    <row r="40" spans="1:22" s="4" customFormat="1" ht="25.5" x14ac:dyDescent="0.25">
      <c r="A40" s="14">
        <v>37</v>
      </c>
      <c r="B40" s="6" t="s">
        <v>44</v>
      </c>
      <c r="C40" s="13" t="s">
        <v>116</v>
      </c>
      <c r="D40" s="45" t="s">
        <v>96</v>
      </c>
      <c r="E40" s="14" t="s">
        <v>1</v>
      </c>
      <c r="F40" s="42" t="s">
        <v>101</v>
      </c>
      <c r="G40" s="16">
        <v>3500000000</v>
      </c>
      <c r="H40" s="12">
        <v>42566</v>
      </c>
      <c r="I40" s="12">
        <v>43069</v>
      </c>
      <c r="J40" s="18">
        <v>1329</v>
      </c>
      <c r="K40" s="38">
        <v>2945845357.6399994</v>
      </c>
      <c r="L40" s="54">
        <f t="shared" si="6"/>
        <v>0.84167010218285698</v>
      </c>
      <c r="M40" s="18">
        <v>277</v>
      </c>
      <c r="N40" s="38">
        <v>812877982.38999975</v>
      </c>
      <c r="O40" s="56">
        <f t="shared" si="7"/>
        <v>0.23225085211142851</v>
      </c>
      <c r="P40" s="26">
        <v>877</v>
      </c>
      <c r="Q40" s="32">
        <v>1804411903.4699991</v>
      </c>
      <c r="R40" s="56">
        <f t="shared" si="8"/>
        <v>0.51554625813428545</v>
      </c>
      <c r="S40" s="26">
        <f t="shared" si="4"/>
        <v>175</v>
      </c>
      <c r="T40" s="32">
        <f t="shared" si="5"/>
        <v>328555471.78000045</v>
      </c>
      <c r="U40" s="57">
        <f t="shared" si="9"/>
        <v>0.11153181239738111</v>
      </c>
    </row>
    <row r="41" spans="1:22" s="4" customFormat="1" ht="25.5" x14ac:dyDescent="0.25">
      <c r="A41" s="91">
        <v>38</v>
      </c>
      <c r="B41" s="79" t="s">
        <v>45</v>
      </c>
      <c r="C41" s="78" t="s">
        <v>116</v>
      </c>
      <c r="D41" s="80" t="s">
        <v>91</v>
      </c>
      <c r="E41" s="78" t="s">
        <v>5</v>
      </c>
      <c r="F41" s="78" t="s">
        <v>102</v>
      </c>
      <c r="G41" s="94">
        <v>224999998</v>
      </c>
      <c r="H41" s="82">
        <v>42569</v>
      </c>
      <c r="I41" s="82">
        <v>42674</v>
      </c>
      <c r="J41" s="89">
        <v>20</v>
      </c>
      <c r="K41" s="95">
        <v>222978075.63000003</v>
      </c>
      <c r="L41" s="85">
        <f t="shared" si="6"/>
        <v>0.99101367827567721</v>
      </c>
      <c r="M41" s="89"/>
      <c r="N41" s="95"/>
      <c r="O41" s="96">
        <f t="shared" si="7"/>
        <v>0</v>
      </c>
      <c r="P41" s="86">
        <v>16</v>
      </c>
      <c r="Q41" s="87">
        <v>168502570.82000002</v>
      </c>
      <c r="R41" s="96">
        <f t="shared" si="8"/>
        <v>0.74890032141244745</v>
      </c>
      <c r="S41" s="86">
        <f t="shared" si="4"/>
        <v>4</v>
      </c>
      <c r="T41" s="87">
        <f t="shared" si="5"/>
        <v>54475504.810000002</v>
      </c>
      <c r="U41" s="77">
        <f t="shared" si="9"/>
        <v>0.24430879428879029</v>
      </c>
    </row>
    <row r="42" spans="1:22" s="10" customFormat="1" ht="25.5" x14ac:dyDescent="0.25">
      <c r="A42" s="91">
        <v>39</v>
      </c>
      <c r="B42" s="92" t="s">
        <v>46</v>
      </c>
      <c r="C42" s="91" t="s">
        <v>116</v>
      </c>
      <c r="D42" s="80" t="s">
        <v>91</v>
      </c>
      <c r="E42" s="78" t="s">
        <v>5</v>
      </c>
      <c r="F42" s="78" t="s">
        <v>102</v>
      </c>
      <c r="G42" s="94">
        <v>487587999</v>
      </c>
      <c r="H42" s="82">
        <v>42569</v>
      </c>
      <c r="I42" s="82">
        <v>42674</v>
      </c>
      <c r="J42" s="89">
        <v>75</v>
      </c>
      <c r="K42" s="95">
        <v>859791808.6500001</v>
      </c>
      <c r="L42" s="85">
        <f t="shared" si="6"/>
        <v>1.7633571999584841</v>
      </c>
      <c r="M42" s="89"/>
      <c r="N42" s="95"/>
      <c r="O42" s="96">
        <f t="shared" si="7"/>
        <v>0</v>
      </c>
      <c r="P42" s="86">
        <v>60</v>
      </c>
      <c r="Q42" s="87">
        <v>693955696.8900001</v>
      </c>
      <c r="R42" s="96">
        <f t="shared" si="8"/>
        <v>1.4232419549153015</v>
      </c>
      <c r="S42" s="86">
        <f t="shared" si="4"/>
        <v>15</v>
      </c>
      <c r="T42" s="87">
        <f t="shared" si="5"/>
        <v>165836111.75999999</v>
      </c>
      <c r="U42" s="77">
        <f t="shared" si="9"/>
        <v>0.19287938090546261</v>
      </c>
    </row>
    <row r="43" spans="1:22" s="10" customFormat="1" ht="25.5" x14ac:dyDescent="0.25">
      <c r="A43" s="14">
        <v>40</v>
      </c>
      <c r="B43" s="6" t="s">
        <v>47</v>
      </c>
      <c r="C43" s="13" t="s">
        <v>118</v>
      </c>
      <c r="D43" s="45" t="s">
        <v>86</v>
      </c>
      <c r="E43" s="14" t="s">
        <v>1</v>
      </c>
      <c r="F43" s="14" t="s">
        <v>101</v>
      </c>
      <c r="G43" s="16">
        <v>839400000</v>
      </c>
      <c r="H43" s="12">
        <v>42580</v>
      </c>
      <c r="I43" s="12">
        <v>43830</v>
      </c>
      <c r="J43" s="18">
        <v>6</v>
      </c>
      <c r="K43" s="38">
        <v>82923213.229999989</v>
      </c>
      <c r="L43" s="54">
        <f t="shared" si="6"/>
        <v>9.8788674326900153E-2</v>
      </c>
      <c r="M43" s="18">
        <v>3</v>
      </c>
      <c r="N43" s="38">
        <v>46066212.729999997</v>
      </c>
      <c r="O43" s="56">
        <f t="shared" si="7"/>
        <v>5.4879929390040501E-2</v>
      </c>
      <c r="P43" s="26">
        <v>3</v>
      </c>
      <c r="Q43" s="32">
        <v>36857000.5</v>
      </c>
      <c r="R43" s="56">
        <f t="shared" si="8"/>
        <v>4.3908744936859659E-2</v>
      </c>
      <c r="S43" s="26">
        <f t="shared" si="4"/>
        <v>0</v>
      </c>
      <c r="T43" s="32">
        <f t="shared" si="5"/>
        <v>0</v>
      </c>
      <c r="U43" s="57">
        <f t="shared" si="9"/>
        <v>0</v>
      </c>
    </row>
    <row r="44" spans="1:22" s="4" customFormat="1" ht="38.25" x14ac:dyDescent="0.25">
      <c r="A44" s="14">
        <v>41</v>
      </c>
      <c r="B44" s="6" t="s">
        <v>48</v>
      </c>
      <c r="C44" s="13" t="s">
        <v>118</v>
      </c>
      <c r="D44" s="45" t="s">
        <v>94</v>
      </c>
      <c r="E44" s="14" t="s">
        <v>1</v>
      </c>
      <c r="F44" s="14" t="s">
        <v>101</v>
      </c>
      <c r="G44" s="16">
        <v>503850000</v>
      </c>
      <c r="H44" s="12">
        <v>42585</v>
      </c>
      <c r="I44" s="12">
        <v>44865</v>
      </c>
      <c r="J44" s="18">
        <v>2</v>
      </c>
      <c r="K44" s="38">
        <v>47206534.100000001</v>
      </c>
      <c r="L44" s="54">
        <f t="shared" si="6"/>
        <v>9.3691642552346938E-2</v>
      </c>
      <c r="M44" s="18">
        <v>2</v>
      </c>
      <c r="N44" s="47">
        <v>47206534.100000001</v>
      </c>
      <c r="O44" s="56">
        <f t="shared" si="7"/>
        <v>9.3691642552346938E-2</v>
      </c>
      <c r="P44" s="38"/>
      <c r="Q44" s="38">
        <v>0</v>
      </c>
      <c r="R44" s="56">
        <f t="shared" si="8"/>
        <v>0</v>
      </c>
      <c r="S44" s="26">
        <f t="shared" ref="S44" si="10">J44-M44-P44</f>
        <v>0</v>
      </c>
      <c r="T44" s="32">
        <f t="shared" ref="T44" si="11">K44-N44-Q44</f>
        <v>0</v>
      </c>
      <c r="U44" s="57">
        <f t="shared" si="9"/>
        <v>0</v>
      </c>
    </row>
    <row r="45" spans="1:22" s="4" customFormat="1" ht="25.5" x14ac:dyDescent="0.25">
      <c r="A45" s="13">
        <v>42</v>
      </c>
      <c r="B45" s="6" t="s">
        <v>49</v>
      </c>
      <c r="C45" s="13" t="s">
        <v>117</v>
      </c>
      <c r="D45" s="44" t="s">
        <v>86</v>
      </c>
      <c r="E45" s="14" t="s">
        <v>1</v>
      </c>
      <c r="F45" s="14" t="s">
        <v>101</v>
      </c>
      <c r="G45" s="40">
        <v>3898000000</v>
      </c>
      <c r="H45" s="12">
        <v>42605</v>
      </c>
      <c r="I45" s="12">
        <v>43830</v>
      </c>
      <c r="J45" s="17">
        <v>14</v>
      </c>
      <c r="K45" s="47">
        <v>1080547652.3599999</v>
      </c>
      <c r="L45" s="54">
        <f t="shared" si="6"/>
        <v>0.27720565735248842</v>
      </c>
      <c r="M45" s="17">
        <v>9</v>
      </c>
      <c r="N45" s="47">
        <v>658461123.68000007</v>
      </c>
      <c r="O45" s="56">
        <f t="shared" si="7"/>
        <v>0.16892281264238074</v>
      </c>
      <c r="P45" s="26">
        <v>4</v>
      </c>
      <c r="Q45" s="39">
        <v>231856753.19</v>
      </c>
      <c r="R45" s="56">
        <f t="shared" si="8"/>
        <v>5.9480952588506927E-2</v>
      </c>
      <c r="S45" s="26">
        <f t="shared" ref="S45" si="12">J45-M45-P45</f>
        <v>1</v>
      </c>
      <c r="T45" s="32">
        <f t="shared" ref="T45" si="13">K45-N45-Q45</f>
        <v>190229775.48999983</v>
      </c>
      <c r="U45" s="57">
        <f t="shared" si="9"/>
        <v>0.17604940890346044</v>
      </c>
    </row>
    <row r="46" spans="1:22" s="10" customFormat="1" ht="12.75" x14ac:dyDescent="0.25">
      <c r="A46" s="110">
        <v>43</v>
      </c>
      <c r="B46" s="113" t="s">
        <v>50</v>
      </c>
      <c r="C46" s="110" t="s">
        <v>116</v>
      </c>
      <c r="D46" s="100" t="s">
        <v>93</v>
      </c>
      <c r="E46" s="98" t="s">
        <v>5</v>
      </c>
      <c r="F46" s="98" t="s">
        <v>101</v>
      </c>
      <c r="G46" s="111">
        <v>130000000</v>
      </c>
      <c r="H46" s="102">
        <v>42613</v>
      </c>
      <c r="I46" s="102">
        <v>42767</v>
      </c>
      <c r="J46" s="112">
        <v>53</v>
      </c>
      <c r="K46" s="114">
        <v>187832131.17999998</v>
      </c>
      <c r="L46" s="105">
        <f t="shared" si="6"/>
        <v>1.4448625475384613</v>
      </c>
      <c r="M46" s="112">
        <v>12</v>
      </c>
      <c r="N46" s="114">
        <v>45570746.919999994</v>
      </c>
      <c r="O46" s="106">
        <f t="shared" si="7"/>
        <v>0.35054420707692302</v>
      </c>
      <c r="P46" s="107">
        <v>20</v>
      </c>
      <c r="Q46" s="108">
        <v>68387478.229999989</v>
      </c>
      <c r="R46" s="106">
        <f t="shared" si="8"/>
        <v>0.52605752484615376</v>
      </c>
      <c r="S46" s="107">
        <f t="shared" ref="S46:S48" si="14">J46-M46-P46</f>
        <v>21</v>
      </c>
      <c r="T46" s="108">
        <f t="shared" ref="T46:T48" si="15">K46-N46-Q46</f>
        <v>73873906.030000001</v>
      </c>
      <c r="U46" s="109">
        <f t="shared" si="9"/>
        <v>0.39329749157350752</v>
      </c>
    </row>
    <row r="47" spans="1:22" s="10" customFormat="1" ht="25.5" x14ac:dyDescent="0.25">
      <c r="A47" s="98">
        <v>44</v>
      </c>
      <c r="B47" s="99" t="s">
        <v>51</v>
      </c>
      <c r="C47" s="98" t="s">
        <v>116</v>
      </c>
      <c r="D47" s="100" t="s">
        <v>93</v>
      </c>
      <c r="E47" s="98" t="s">
        <v>5</v>
      </c>
      <c r="F47" s="98" t="s">
        <v>101</v>
      </c>
      <c r="G47" s="101">
        <v>259000000</v>
      </c>
      <c r="H47" s="102">
        <v>42613</v>
      </c>
      <c r="I47" s="102">
        <v>42767</v>
      </c>
      <c r="J47" s="103">
        <v>218</v>
      </c>
      <c r="K47" s="114">
        <v>752460561.0200001</v>
      </c>
      <c r="L47" s="105">
        <f t="shared" si="6"/>
        <v>2.9052531313513517</v>
      </c>
      <c r="M47" s="103">
        <v>58</v>
      </c>
      <c r="N47" s="114">
        <v>228734147.63000005</v>
      </c>
      <c r="O47" s="106">
        <f t="shared" si="7"/>
        <v>0.88314342714285732</v>
      </c>
      <c r="P47" s="107">
        <v>75</v>
      </c>
      <c r="Q47" s="108">
        <v>262882078.35000005</v>
      </c>
      <c r="R47" s="106">
        <f t="shared" si="8"/>
        <v>1.0149887194980698</v>
      </c>
      <c r="S47" s="107">
        <f t="shared" si="14"/>
        <v>85</v>
      </c>
      <c r="T47" s="108">
        <f t="shared" si="15"/>
        <v>260844335.03999999</v>
      </c>
      <c r="U47" s="109">
        <f t="shared" si="9"/>
        <v>0.34665515849284073</v>
      </c>
    </row>
    <row r="48" spans="1:22" s="10" customFormat="1" ht="53.25" customHeight="1" x14ac:dyDescent="0.25">
      <c r="A48" s="13">
        <v>45</v>
      </c>
      <c r="B48" s="6" t="s">
        <v>52</v>
      </c>
      <c r="C48" s="13" t="s">
        <v>119</v>
      </c>
      <c r="D48" s="44" t="s">
        <v>99</v>
      </c>
      <c r="E48" s="14" t="s">
        <v>1</v>
      </c>
      <c r="F48" s="14" t="s">
        <v>101</v>
      </c>
      <c r="G48" s="15">
        <v>95000000</v>
      </c>
      <c r="H48" s="12">
        <v>42608</v>
      </c>
      <c r="I48" s="12">
        <v>44865</v>
      </c>
      <c r="J48" s="17">
        <v>2</v>
      </c>
      <c r="K48" s="47">
        <v>920360</v>
      </c>
      <c r="L48" s="54">
        <f t="shared" si="6"/>
        <v>9.6880000000000004E-3</v>
      </c>
      <c r="M48" s="17"/>
      <c r="N48" s="47"/>
      <c r="O48" s="56">
        <f t="shared" si="7"/>
        <v>0</v>
      </c>
      <c r="P48" s="26">
        <v>2</v>
      </c>
      <c r="Q48" s="38">
        <v>920360</v>
      </c>
      <c r="R48" s="56">
        <f t="shared" si="8"/>
        <v>9.6880000000000004E-3</v>
      </c>
      <c r="S48" s="26">
        <f t="shared" si="14"/>
        <v>0</v>
      </c>
      <c r="T48" s="32">
        <f t="shared" si="15"/>
        <v>0</v>
      </c>
      <c r="U48" s="57">
        <f t="shared" si="9"/>
        <v>0</v>
      </c>
    </row>
    <row r="49" spans="1:21" s="10" customFormat="1" ht="12.75" x14ac:dyDescent="0.25">
      <c r="A49" s="78">
        <v>46</v>
      </c>
      <c r="B49" s="79" t="s">
        <v>56</v>
      </c>
      <c r="C49" s="78" t="s">
        <v>116</v>
      </c>
      <c r="D49" s="80" t="s">
        <v>95</v>
      </c>
      <c r="E49" s="78" t="s">
        <v>5</v>
      </c>
      <c r="F49" s="78" t="s">
        <v>102</v>
      </c>
      <c r="G49" s="81">
        <v>963955811</v>
      </c>
      <c r="H49" s="82">
        <v>42642</v>
      </c>
      <c r="I49" s="82">
        <v>42780</v>
      </c>
      <c r="J49" s="83">
        <v>184</v>
      </c>
      <c r="K49" s="95">
        <v>2162506877.8599997</v>
      </c>
      <c r="L49" s="85">
        <f t="shared" si="6"/>
        <v>2.2433672303055392</v>
      </c>
      <c r="M49" s="83"/>
      <c r="N49" s="95"/>
      <c r="O49" s="96">
        <f t="shared" si="7"/>
        <v>0</v>
      </c>
      <c r="P49" s="86">
        <v>161</v>
      </c>
      <c r="Q49" s="87">
        <v>1961493158.52</v>
      </c>
      <c r="R49" s="96">
        <f t="shared" si="8"/>
        <v>2.0348372157071837</v>
      </c>
      <c r="S49" s="86">
        <f t="shared" ref="S49:S52" si="16">J49-M49-P49</f>
        <v>23</v>
      </c>
      <c r="T49" s="87">
        <f t="shared" ref="T49:T52" si="17">K49-N49-Q49</f>
        <v>201013719.33999968</v>
      </c>
      <c r="U49" s="77">
        <f t="shared" si="9"/>
        <v>9.2954025440567065E-2</v>
      </c>
    </row>
    <row r="50" spans="1:21" s="4" customFormat="1" ht="25.5" x14ac:dyDescent="0.25">
      <c r="A50" s="98">
        <v>47</v>
      </c>
      <c r="B50" s="99" t="s">
        <v>55</v>
      </c>
      <c r="C50" s="98" t="s">
        <v>116</v>
      </c>
      <c r="D50" s="100" t="s">
        <v>95</v>
      </c>
      <c r="E50" s="98" t="s">
        <v>5</v>
      </c>
      <c r="F50" s="98" t="s">
        <v>101</v>
      </c>
      <c r="G50" s="101">
        <v>2249230237</v>
      </c>
      <c r="H50" s="102">
        <v>42642</v>
      </c>
      <c r="I50" s="102">
        <v>42780</v>
      </c>
      <c r="J50" s="103">
        <v>659</v>
      </c>
      <c r="K50" s="104">
        <v>7245160755.5299988</v>
      </c>
      <c r="L50" s="105">
        <f t="shared" si="6"/>
        <v>3.2211734647465522</v>
      </c>
      <c r="M50" s="103">
        <v>4</v>
      </c>
      <c r="N50" s="104">
        <v>66740166.030000098</v>
      </c>
      <c r="O50" s="106">
        <f t="shared" si="7"/>
        <v>2.9672447458743683E-2</v>
      </c>
      <c r="P50" s="107">
        <v>558</v>
      </c>
      <c r="Q50" s="108">
        <v>6216922495.3699999</v>
      </c>
      <c r="R50" s="106">
        <f t="shared" si="8"/>
        <v>2.7640222833132757</v>
      </c>
      <c r="S50" s="107">
        <f t="shared" si="16"/>
        <v>97</v>
      </c>
      <c r="T50" s="108">
        <f t="shared" si="17"/>
        <v>961498094.12999916</v>
      </c>
      <c r="U50" s="109">
        <f t="shared" si="9"/>
        <v>0.13270900764984664</v>
      </c>
    </row>
    <row r="51" spans="1:21" s="4" customFormat="1" ht="38.25" x14ac:dyDescent="0.25">
      <c r="A51" s="13">
        <v>48</v>
      </c>
      <c r="B51" s="6" t="s">
        <v>54</v>
      </c>
      <c r="C51" s="13" t="s">
        <v>117</v>
      </c>
      <c r="D51" s="44" t="s">
        <v>94</v>
      </c>
      <c r="E51" s="13" t="s">
        <v>1</v>
      </c>
      <c r="F51" s="13" t="s">
        <v>101</v>
      </c>
      <c r="G51" s="15">
        <v>1146035000</v>
      </c>
      <c r="H51" s="12">
        <v>42615</v>
      </c>
      <c r="I51" s="12">
        <v>44865</v>
      </c>
      <c r="J51" s="17">
        <v>9</v>
      </c>
      <c r="K51" s="47">
        <v>509203832.07999992</v>
      </c>
      <c r="L51" s="54">
        <f t="shared" si="6"/>
        <v>0.44431787168803738</v>
      </c>
      <c r="M51" s="17">
        <v>4</v>
      </c>
      <c r="N51" s="47">
        <v>174730307.34999999</v>
      </c>
      <c r="O51" s="56">
        <f t="shared" si="7"/>
        <v>0.15246507074391269</v>
      </c>
      <c r="P51" s="26">
        <v>5</v>
      </c>
      <c r="Q51" s="39">
        <v>334473524.73000002</v>
      </c>
      <c r="R51" s="56">
        <f t="shared" si="8"/>
        <v>0.29185280094412475</v>
      </c>
      <c r="S51" s="26">
        <f t="shared" si="16"/>
        <v>0</v>
      </c>
      <c r="T51" s="32">
        <f t="shared" si="17"/>
        <v>0</v>
      </c>
      <c r="U51" s="57">
        <f t="shared" si="9"/>
        <v>0</v>
      </c>
    </row>
    <row r="52" spans="1:21" s="4" customFormat="1" ht="38.25" x14ac:dyDescent="0.25">
      <c r="A52" s="98">
        <v>49</v>
      </c>
      <c r="B52" s="99" t="s">
        <v>53</v>
      </c>
      <c r="C52" s="98" t="s">
        <v>116</v>
      </c>
      <c r="D52" s="100" t="s">
        <v>91</v>
      </c>
      <c r="E52" s="98" t="s">
        <v>5</v>
      </c>
      <c r="F52" s="98" t="s">
        <v>101</v>
      </c>
      <c r="G52" s="101">
        <v>1300000000</v>
      </c>
      <c r="H52" s="102">
        <v>42625</v>
      </c>
      <c r="I52" s="102">
        <v>42943</v>
      </c>
      <c r="J52" s="103">
        <v>29</v>
      </c>
      <c r="K52" s="104">
        <v>1084543129.75</v>
      </c>
      <c r="L52" s="105">
        <f t="shared" si="6"/>
        <v>0.83426394596153841</v>
      </c>
      <c r="M52" s="103">
        <v>2</v>
      </c>
      <c r="N52" s="104">
        <v>37593215.460000001</v>
      </c>
      <c r="O52" s="106">
        <f t="shared" si="7"/>
        <v>2.8917858046153846E-2</v>
      </c>
      <c r="P52" s="107">
        <v>24</v>
      </c>
      <c r="Q52" s="108">
        <v>938162402.07999992</v>
      </c>
      <c r="R52" s="106">
        <f t="shared" si="8"/>
        <v>0.72166338621538451</v>
      </c>
      <c r="S52" s="107">
        <f t="shared" si="16"/>
        <v>3</v>
      </c>
      <c r="T52" s="108">
        <f t="shared" si="17"/>
        <v>108787512.21000004</v>
      </c>
      <c r="U52" s="109">
        <f t="shared" si="9"/>
        <v>0.1003072254351718</v>
      </c>
    </row>
    <row r="53" spans="1:21" s="4" customFormat="1" ht="25.5" x14ac:dyDescent="0.25">
      <c r="A53" s="14">
        <v>50</v>
      </c>
      <c r="B53" s="6" t="s">
        <v>57</v>
      </c>
      <c r="C53" s="13" t="s">
        <v>117</v>
      </c>
      <c r="D53" s="45" t="s">
        <v>97</v>
      </c>
      <c r="E53" s="14" t="s">
        <v>1</v>
      </c>
      <c r="F53" s="14" t="s">
        <v>101</v>
      </c>
      <c r="G53" s="16">
        <v>5912241050</v>
      </c>
      <c r="H53" s="12">
        <v>42628</v>
      </c>
      <c r="I53" s="12">
        <v>43830</v>
      </c>
      <c r="J53" s="18">
        <v>78</v>
      </c>
      <c r="K53" s="47">
        <v>3194489725.269999</v>
      </c>
      <c r="L53" s="54">
        <f t="shared" si="6"/>
        <v>0.54031790961398618</v>
      </c>
      <c r="M53" s="18">
        <v>36</v>
      </c>
      <c r="N53" s="47">
        <v>1218747610.5</v>
      </c>
      <c r="O53" s="56">
        <f t="shared" si="7"/>
        <v>0.20613970238916426</v>
      </c>
      <c r="P53" s="26">
        <v>34</v>
      </c>
      <c r="Q53" s="39">
        <v>1633447940.9300003</v>
      </c>
      <c r="R53" s="56">
        <f t="shared" si="8"/>
        <v>0.27628236520058674</v>
      </c>
      <c r="S53" s="26">
        <f t="shared" ref="S53" si="18">J53-M53-P53</f>
        <v>8</v>
      </c>
      <c r="T53" s="32">
        <f t="shared" ref="T53" si="19">K53-N53-Q53</f>
        <v>342294173.83999872</v>
      </c>
      <c r="U53" s="57">
        <f t="shared" si="9"/>
        <v>0.10715143990988042</v>
      </c>
    </row>
    <row r="54" spans="1:21" s="4" customFormat="1" ht="25.5" x14ac:dyDescent="0.25">
      <c r="A54" s="14">
        <v>51</v>
      </c>
      <c r="B54" s="6" t="s">
        <v>58</v>
      </c>
      <c r="C54" s="13" t="s">
        <v>118</v>
      </c>
      <c r="D54" s="45" t="s">
        <v>97</v>
      </c>
      <c r="E54" s="14" t="s">
        <v>1</v>
      </c>
      <c r="F54" s="14" t="s">
        <v>101</v>
      </c>
      <c r="G54" s="16">
        <v>2533000000</v>
      </c>
      <c r="H54" s="12">
        <v>42628</v>
      </c>
      <c r="I54" s="12">
        <v>43769</v>
      </c>
      <c r="J54" s="18">
        <v>37</v>
      </c>
      <c r="K54" s="47">
        <v>979786464.77999997</v>
      </c>
      <c r="L54" s="54">
        <f t="shared" si="6"/>
        <v>0.38680871092775365</v>
      </c>
      <c r="M54" s="18">
        <v>16</v>
      </c>
      <c r="N54" s="47">
        <v>182905856.10999998</v>
      </c>
      <c r="O54" s="56">
        <f t="shared" si="7"/>
        <v>7.2209181251480459E-2</v>
      </c>
      <c r="P54" s="26">
        <v>21</v>
      </c>
      <c r="Q54" s="39">
        <v>796880608.66999996</v>
      </c>
      <c r="R54" s="56">
        <f t="shared" si="8"/>
        <v>0.31459952967627319</v>
      </c>
      <c r="S54" s="26">
        <f t="shared" ref="S54" si="20">J54-M54-P54</f>
        <v>0</v>
      </c>
      <c r="T54" s="32">
        <f t="shared" ref="T54" si="21">K54-N54-Q54</f>
        <v>0</v>
      </c>
      <c r="U54" s="57">
        <f t="shared" si="9"/>
        <v>0</v>
      </c>
    </row>
    <row r="55" spans="1:21" s="4" customFormat="1" ht="25.5" x14ac:dyDescent="0.25">
      <c r="A55" s="91">
        <v>52</v>
      </c>
      <c r="B55" s="79" t="s">
        <v>59</v>
      </c>
      <c r="C55" s="78" t="s">
        <v>116</v>
      </c>
      <c r="D55" s="93" t="s">
        <v>94</v>
      </c>
      <c r="E55" s="78" t="s">
        <v>5</v>
      </c>
      <c r="F55" s="78" t="s">
        <v>102</v>
      </c>
      <c r="G55" s="94">
        <v>3101850104</v>
      </c>
      <c r="H55" s="82">
        <v>42674</v>
      </c>
      <c r="I55" s="82">
        <v>42822</v>
      </c>
      <c r="J55" s="89">
        <v>88</v>
      </c>
      <c r="K55" s="95">
        <v>5675103787.6500006</v>
      </c>
      <c r="L55" s="85">
        <f t="shared" si="6"/>
        <v>1.8295867296526205</v>
      </c>
      <c r="M55" s="89"/>
      <c r="N55" s="95"/>
      <c r="O55" s="96">
        <f t="shared" si="7"/>
        <v>0</v>
      </c>
      <c r="P55" s="86">
        <v>78</v>
      </c>
      <c r="Q55" s="87">
        <v>5126264638.1500006</v>
      </c>
      <c r="R55" s="96">
        <f t="shared" si="8"/>
        <v>1.6526474414541859</v>
      </c>
      <c r="S55" s="86">
        <f t="shared" ref="S55:S56" si="22">J55-M55-P55</f>
        <v>10</v>
      </c>
      <c r="T55" s="87">
        <f t="shared" ref="T55:T56" si="23">K55-N55-Q55</f>
        <v>548839149.5</v>
      </c>
      <c r="U55" s="77">
        <f t="shared" si="9"/>
        <v>9.670997571786584E-2</v>
      </c>
    </row>
    <row r="56" spans="1:21" s="10" customFormat="1" ht="25.5" x14ac:dyDescent="0.25">
      <c r="A56" s="14">
        <v>53</v>
      </c>
      <c r="B56" s="6" t="s">
        <v>60</v>
      </c>
      <c r="C56" s="13" t="s">
        <v>119</v>
      </c>
      <c r="D56" s="45" t="s">
        <v>99</v>
      </c>
      <c r="E56" s="14" t="s">
        <v>1</v>
      </c>
      <c r="F56" s="14" t="s">
        <v>101</v>
      </c>
      <c r="G56" s="16">
        <v>1615000000</v>
      </c>
      <c r="H56" s="12">
        <v>42642</v>
      </c>
      <c r="I56" s="12">
        <v>43830</v>
      </c>
      <c r="J56" s="18">
        <v>307</v>
      </c>
      <c r="K56" s="47">
        <v>779077364.28999972</v>
      </c>
      <c r="L56" s="54">
        <f t="shared" si="6"/>
        <v>0.48240084476160972</v>
      </c>
      <c r="M56" s="18">
        <v>217</v>
      </c>
      <c r="N56" s="47">
        <v>567870156.71000004</v>
      </c>
      <c r="O56" s="56">
        <f t="shared" si="7"/>
        <v>0.3516223880557276</v>
      </c>
      <c r="P56" s="26">
        <v>81</v>
      </c>
      <c r="Q56" s="39">
        <v>194059887.76999998</v>
      </c>
      <c r="R56" s="56">
        <f t="shared" si="8"/>
        <v>0.12016092121981423</v>
      </c>
      <c r="S56" s="26">
        <f t="shared" si="22"/>
        <v>9</v>
      </c>
      <c r="T56" s="32">
        <f t="shared" si="23"/>
        <v>17147319.809999704</v>
      </c>
      <c r="U56" s="57">
        <f t="shared" si="9"/>
        <v>2.2009777970672596E-2</v>
      </c>
    </row>
    <row r="57" spans="1:21" s="10" customFormat="1" ht="25.5" x14ac:dyDescent="0.25">
      <c r="A57" s="78">
        <v>54</v>
      </c>
      <c r="B57" s="79" t="s">
        <v>61</v>
      </c>
      <c r="C57" s="78" t="s">
        <v>116</v>
      </c>
      <c r="D57" s="80" t="s">
        <v>89</v>
      </c>
      <c r="E57" s="91" t="s">
        <v>1</v>
      </c>
      <c r="F57" s="91" t="s">
        <v>102</v>
      </c>
      <c r="G57" s="81">
        <v>1575000000</v>
      </c>
      <c r="H57" s="82">
        <v>42674</v>
      </c>
      <c r="I57" s="82">
        <v>42860</v>
      </c>
      <c r="J57" s="83">
        <v>11</v>
      </c>
      <c r="K57" s="95">
        <v>2200222745.3299999</v>
      </c>
      <c r="L57" s="85">
        <f t="shared" si="6"/>
        <v>1.396966822431746</v>
      </c>
      <c r="M57" s="83"/>
      <c r="N57" s="95"/>
      <c r="O57" s="96">
        <f t="shared" si="7"/>
        <v>0</v>
      </c>
      <c r="P57" s="86">
        <v>10</v>
      </c>
      <c r="Q57" s="87">
        <v>1613023724.0299997</v>
      </c>
      <c r="R57" s="96">
        <f t="shared" si="8"/>
        <v>1.0241420470031743</v>
      </c>
      <c r="S57" s="86">
        <f t="shared" ref="S57:T58" si="24">J57-M57-P57</f>
        <v>1</v>
      </c>
      <c r="T57" s="87">
        <f t="shared" si="24"/>
        <v>587199021.30000019</v>
      </c>
      <c r="U57" s="77">
        <f t="shared" si="9"/>
        <v>0.26688162484745576</v>
      </c>
    </row>
    <row r="58" spans="1:21" s="10" customFormat="1" ht="25.5" x14ac:dyDescent="0.25">
      <c r="A58" s="13">
        <v>55</v>
      </c>
      <c r="B58" s="6" t="s">
        <v>62</v>
      </c>
      <c r="C58" s="13" t="s">
        <v>119</v>
      </c>
      <c r="D58" s="44" t="s">
        <v>99</v>
      </c>
      <c r="E58" s="14" t="s">
        <v>1</v>
      </c>
      <c r="F58" s="14" t="s">
        <v>101</v>
      </c>
      <c r="G58" s="15">
        <v>427500000</v>
      </c>
      <c r="H58" s="12">
        <v>42662</v>
      </c>
      <c r="I58" s="12">
        <v>44865</v>
      </c>
      <c r="J58" s="17">
        <v>25</v>
      </c>
      <c r="K58" s="47">
        <v>83528120.090000004</v>
      </c>
      <c r="L58" s="54">
        <f t="shared" si="6"/>
        <v>0.19538741541520468</v>
      </c>
      <c r="M58" s="17">
        <v>13</v>
      </c>
      <c r="N58" s="47">
        <v>46201675.670000009</v>
      </c>
      <c r="O58" s="56">
        <f t="shared" si="7"/>
        <v>0.10807409513450295</v>
      </c>
      <c r="P58" s="26">
        <v>8</v>
      </c>
      <c r="Q58" s="39">
        <v>29255954.870000005</v>
      </c>
      <c r="R58" s="56">
        <f t="shared" si="8"/>
        <v>6.8434982152046797E-2</v>
      </c>
      <c r="S58" s="26">
        <f t="shared" si="24"/>
        <v>4</v>
      </c>
      <c r="T58" s="32">
        <f t="shared" si="24"/>
        <v>8070489.5499999896</v>
      </c>
      <c r="U58" s="57">
        <f t="shared" si="9"/>
        <v>9.6620030970458654E-2</v>
      </c>
    </row>
    <row r="59" spans="1:21" s="10" customFormat="1" ht="38.25" x14ac:dyDescent="0.25">
      <c r="A59" s="78">
        <v>56</v>
      </c>
      <c r="B59" s="79" t="s">
        <v>63</v>
      </c>
      <c r="C59" s="78" t="s">
        <v>116</v>
      </c>
      <c r="D59" s="80" t="s">
        <v>95</v>
      </c>
      <c r="E59" s="78" t="s">
        <v>5</v>
      </c>
      <c r="F59" s="78" t="s">
        <v>102</v>
      </c>
      <c r="G59" s="81">
        <v>151200000</v>
      </c>
      <c r="H59" s="82">
        <v>42692</v>
      </c>
      <c r="I59" s="82">
        <v>42843</v>
      </c>
      <c r="J59" s="83">
        <v>39</v>
      </c>
      <c r="K59" s="95">
        <v>300058686.15000004</v>
      </c>
      <c r="L59" s="85">
        <f t="shared" si="6"/>
        <v>1.9845151200396827</v>
      </c>
      <c r="M59" s="83"/>
      <c r="N59" s="95"/>
      <c r="O59" s="96">
        <f t="shared" si="7"/>
        <v>0</v>
      </c>
      <c r="P59" s="86">
        <v>27</v>
      </c>
      <c r="Q59" s="87">
        <v>208262822.84999996</v>
      </c>
      <c r="R59" s="96">
        <f t="shared" si="8"/>
        <v>1.3773996220238094</v>
      </c>
      <c r="S59" s="86">
        <f t="shared" ref="S59:S61" si="25">J59-M59-P59</f>
        <v>12</v>
      </c>
      <c r="T59" s="87">
        <f t="shared" ref="T59:T61" si="26">K59-N59-Q59</f>
        <v>91795863.300000072</v>
      </c>
      <c r="U59" s="77">
        <f t="shared" si="9"/>
        <v>0.30592636553141178</v>
      </c>
    </row>
    <row r="60" spans="1:21" s="10" customFormat="1" ht="38.25" x14ac:dyDescent="0.25">
      <c r="A60" s="78">
        <v>57</v>
      </c>
      <c r="B60" s="79" t="s">
        <v>64</v>
      </c>
      <c r="C60" s="78" t="s">
        <v>116</v>
      </c>
      <c r="D60" s="80" t="s">
        <v>95</v>
      </c>
      <c r="E60" s="78" t="s">
        <v>5</v>
      </c>
      <c r="F60" s="78" t="s">
        <v>102</v>
      </c>
      <c r="G60" s="81">
        <v>352800000</v>
      </c>
      <c r="H60" s="82">
        <v>42692</v>
      </c>
      <c r="I60" s="82">
        <v>42843</v>
      </c>
      <c r="J60" s="83">
        <v>147</v>
      </c>
      <c r="K60" s="95">
        <v>1274615397.3799992</v>
      </c>
      <c r="L60" s="85">
        <f t="shared" si="6"/>
        <v>3.6128554347505646</v>
      </c>
      <c r="M60" s="83"/>
      <c r="N60" s="95"/>
      <c r="O60" s="96">
        <f t="shared" si="7"/>
        <v>0</v>
      </c>
      <c r="P60" s="86">
        <v>117</v>
      </c>
      <c r="Q60" s="87">
        <v>942892360.47999918</v>
      </c>
      <c r="R60" s="96">
        <f t="shared" si="8"/>
        <v>2.6725973936507912</v>
      </c>
      <c r="S60" s="86">
        <f t="shared" si="25"/>
        <v>30</v>
      </c>
      <c r="T60" s="87">
        <f t="shared" si="26"/>
        <v>331723036.89999998</v>
      </c>
      <c r="U60" s="77">
        <f t="shared" si="9"/>
        <v>0.26025343612031065</v>
      </c>
    </row>
    <row r="61" spans="1:21" s="4" customFormat="1" ht="38.25" x14ac:dyDescent="0.25">
      <c r="A61" s="13">
        <v>58</v>
      </c>
      <c r="B61" s="6" t="s">
        <v>66</v>
      </c>
      <c r="C61" s="13" t="s">
        <v>117</v>
      </c>
      <c r="D61" s="44" t="s">
        <v>95</v>
      </c>
      <c r="E61" s="13" t="s">
        <v>1</v>
      </c>
      <c r="F61" s="13" t="s">
        <v>101</v>
      </c>
      <c r="G61" s="15">
        <v>535000000</v>
      </c>
      <c r="H61" s="12">
        <v>42684</v>
      </c>
      <c r="I61" s="12">
        <v>44865</v>
      </c>
      <c r="J61" s="17">
        <v>38</v>
      </c>
      <c r="K61" s="47">
        <v>855411434.75999987</v>
      </c>
      <c r="L61" s="54">
        <f t="shared" si="6"/>
        <v>1.5988998780560746</v>
      </c>
      <c r="M61" s="17">
        <v>8</v>
      </c>
      <c r="N61" s="47">
        <v>237831398.93000001</v>
      </c>
      <c r="O61" s="56">
        <f t="shared" si="7"/>
        <v>0.44454467089719629</v>
      </c>
      <c r="P61" s="26">
        <v>25</v>
      </c>
      <c r="Q61" s="39">
        <v>501657344.37000018</v>
      </c>
      <c r="R61" s="56">
        <f t="shared" si="8"/>
        <v>0.93767727919626198</v>
      </c>
      <c r="S61" s="26">
        <f t="shared" si="25"/>
        <v>5</v>
      </c>
      <c r="T61" s="32">
        <f t="shared" si="26"/>
        <v>115922691.45999974</v>
      </c>
      <c r="U61" s="57">
        <f t="shared" si="9"/>
        <v>0.13551688316222218</v>
      </c>
    </row>
    <row r="62" spans="1:21" s="4" customFormat="1" ht="38.25" x14ac:dyDescent="0.25">
      <c r="A62" s="14">
        <v>59</v>
      </c>
      <c r="B62" s="6" t="s">
        <v>67</v>
      </c>
      <c r="C62" s="13" t="s">
        <v>118</v>
      </c>
      <c r="D62" s="44" t="s">
        <v>95</v>
      </c>
      <c r="E62" s="14" t="s">
        <v>1</v>
      </c>
      <c r="F62" s="13" t="s">
        <v>101</v>
      </c>
      <c r="G62" s="15">
        <v>337393700</v>
      </c>
      <c r="H62" s="12">
        <v>42684</v>
      </c>
      <c r="I62" s="12">
        <v>44865</v>
      </c>
      <c r="J62" s="18">
        <v>10</v>
      </c>
      <c r="K62" s="38">
        <v>170217779.90000001</v>
      </c>
      <c r="L62" s="54">
        <f t="shared" si="6"/>
        <v>0.50450787877781955</v>
      </c>
      <c r="M62" s="18">
        <v>1</v>
      </c>
      <c r="N62" s="47">
        <v>42492464.329999998</v>
      </c>
      <c r="O62" s="56">
        <f t="shared" si="7"/>
        <v>0.12594326547887527</v>
      </c>
      <c r="P62" s="26">
        <v>7</v>
      </c>
      <c r="Q62" s="39">
        <v>121013228.52000001</v>
      </c>
      <c r="R62" s="56">
        <f t="shared" si="8"/>
        <v>0.35867068211409997</v>
      </c>
      <c r="S62" s="26">
        <f t="shared" ref="S62:S63" si="27">J62-M62-P62</f>
        <v>2</v>
      </c>
      <c r="T62" s="32">
        <f t="shared" ref="T62:T63" si="28">K62-N62-Q62</f>
        <v>6712087.049999997</v>
      </c>
      <c r="U62" s="57">
        <f t="shared" si="9"/>
        <v>3.9432349863470384E-2</v>
      </c>
    </row>
    <row r="63" spans="1:21" s="4" customFormat="1" ht="25.5" x14ac:dyDescent="0.25">
      <c r="A63" s="14">
        <v>60</v>
      </c>
      <c r="B63" s="6" t="s">
        <v>78</v>
      </c>
      <c r="C63" s="13" t="s">
        <v>117</v>
      </c>
      <c r="D63" s="44" t="s">
        <v>91</v>
      </c>
      <c r="E63" s="14" t="s">
        <v>1</v>
      </c>
      <c r="F63" s="13" t="s">
        <v>101</v>
      </c>
      <c r="G63" s="15">
        <v>1202620000</v>
      </c>
      <c r="H63" s="12">
        <v>42703</v>
      </c>
      <c r="I63" s="12">
        <v>44865</v>
      </c>
      <c r="J63" s="18">
        <v>49</v>
      </c>
      <c r="K63" s="47">
        <v>758534240.39000022</v>
      </c>
      <c r="L63" s="54">
        <f t="shared" si="6"/>
        <v>0.63073476275964169</v>
      </c>
      <c r="M63" s="18">
        <v>32</v>
      </c>
      <c r="N63" s="47">
        <v>433886375.72000003</v>
      </c>
      <c r="O63" s="56">
        <f t="shared" si="7"/>
        <v>0.36078426744940217</v>
      </c>
      <c r="P63" s="26">
        <v>12</v>
      </c>
      <c r="Q63" s="39">
        <v>242182406.41999999</v>
      </c>
      <c r="R63" s="56">
        <f t="shared" si="8"/>
        <v>0.20137899454524288</v>
      </c>
      <c r="S63" s="26">
        <f t="shared" si="27"/>
        <v>5</v>
      </c>
      <c r="T63" s="32">
        <f t="shared" si="28"/>
        <v>82465458.250000209</v>
      </c>
      <c r="U63" s="57">
        <f t="shared" si="9"/>
        <v>0.10871685661493753</v>
      </c>
    </row>
    <row r="64" spans="1:21" s="4" customFormat="1" ht="25.5" x14ac:dyDescent="0.25">
      <c r="A64" s="14">
        <v>61</v>
      </c>
      <c r="B64" s="6" t="s">
        <v>79</v>
      </c>
      <c r="C64" s="13" t="s">
        <v>118</v>
      </c>
      <c r="D64" s="44" t="s">
        <v>91</v>
      </c>
      <c r="E64" s="14" t="s">
        <v>1</v>
      </c>
      <c r="F64" s="13" t="s">
        <v>101</v>
      </c>
      <c r="G64" s="15">
        <v>1039855000</v>
      </c>
      <c r="H64" s="12">
        <v>42703</v>
      </c>
      <c r="I64" s="12">
        <v>44865</v>
      </c>
      <c r="J64" s="18">
        <v>21</v>
      </c>
      <c r="K64" s="38">
        <v>307790486.60000002</v>
      </c>
      <c r="L64" s="54">
        <f t="shared" si="6"/>
        <v>0.29599365930826899</v>
      </c>
      <c r="M64" s="18">
        <v>11</v>
      </c>
      <c r="N64" s="47">
        <v>136334699.01999998</v>
      </c>
      <c r="O64" s="56">
        <f t="shared" si="7"/>
        <v>0.1311093364170966</v>
      </c>
      <c r="P64" s="26">
        <v>8</v>
      </c>
      <c r="Q64" s="39">
        <v>105032229.09999999</v>
      </c>
      <c r="R64" s="56">
        <f t="shared" si="8"/>
        <v>0.10100661063321328</v>
      </c>
      <c r="S64" s="26">
        <f t="shared" ref="S64" si="29">J64-M64-P64</f>
        <v>2</v>
      </c>
      <c r="T64" s="32">
        <f t="shared" ref="T64" si="30">K64-N64-Q64</f>
        <v>66423558.480000049</v>
      </c>
      <c r="U64" s="57">
        <f t="shared" si="9"/>
        <v>0.21580770482462353</v>
      </c>
    </row>
    <row r="65" spans="1:23" s="4" customFormat="1" ht="25.5" x14ac:dyDescent="0.25">
      <c r="A65" s="14">
        <v>62</v>
      </c>
      <c r="B65" s="6" t="s">
        <v>80</v>
      </c>
      <c r="C65" s="13" t="s">
        <v>119</v>
      </c>
      <c r="D65" s="45" t="s">
        <v>99</v>
      </c>
      <c r="E65" s="14" t="s">
        <v>1</v>
      </c>
      <c r="F65" s="13" t="s">
        <v>101</v>
      </c>
      <c r="G65" s="15">
        <v>1900000000</v>
      </c>
      <c r="H65" s="12">
        <v>42703</v>
      </c>
      <c r="I65" s="12">
        <v>44865</v>
      </c>
      <c r="J65" s="18">
        <v>108</v>
      </c>
      <c r="K65" s="47">
        <v>225497856.80999997</v>
      </c>
      <c r="L65" s="54">
        <f t="shared" si="6"/>
        <v>0.11868308253157893</v>
      </c>
      <c r="M65" s="18">
        <v>69</v>
      </c>
      <c r="N65" s="47">
        <v>153863782.13000005</v>
      </c>
      <c r="O65" s="56">
        <f t="shared" si="7"/>
        <v>8.0980937963157917E-2</v>
      </c>
      <c r="P65" s="26">
        <v>29</v>
      </c>
      <c r="Q65" s="39">
        <v>51990757.889999986</v>
      </c>
      <c r="R65" s="56">
        <f t="shared" si="8"/>
        <v>2.736355678421052E-2</v>
      </c>
      <c r="S65" s="26">
        <f t="shared" ref="S65" si="31">J65-M65-P65</f>
        <v>10</v>
      </c>
      <c r="T65" s="32">
        <f t="shared" ref="T65" si="32">K65-N65-Q65</f>
        <v>19643316.789999932</v>
      </c>
      <c r="U65" s="57">
        <f t="shared" si="9"/>
        <v>8.7110880200298321E-2</v>
      </c>
    </row>
    <row r="66" spans="1:23" s="4" customFormat="1" ht="25.5" x14ac:dyDescent="0.25">
      <c r="A66" s="14">
        <v>63</v>
      </c>
      <c r="B66" s="6" t="s">
        <v>83</v>
      </c>
      <c r="C66" s="13" t="s">
        <v>117</v>
      </c>
      <c r="D66" s="44" t="s">
        <v>93</v>
      </c>
      <c r="E66" s="14" t="s">
        <v>1</v>
      </c>
      <c r="F66" s="13" t="s">
        <v>101</v>
      </c>
      <c r="G66" s="15">
        <v>66455000</v>
      </c>
      <c r="H66" s="12">
        <v>42720</v>
      </c>
      <c r="I66" s="12">
        <v>44865</v>
      </c>
      <c r="J66" s="18">
        <v>25</v>
      </c>
      <c r="K66" s="47">
        <v>89186654.100000009</v>
      </c>
      <c r="L66" s="54">
        <f t="shared" si="6"/>
        <v>1.3420608547137163</v>
      </c>
      <c r="M66" s="18">
        <v>10</v>
      </c>
      <c r="N66" s="47">
        <v>35871681.210000001</v>
      </c>
      <c r="O66" s="56">
        <f t="shared" si="7"/>
        <v>0.53978904837860209</v>
      </c>
      <c r="P66" s="26">
        <v>1</v>
      </c>
      <c r="Q66" s="32">
        <v>4143296.56</v>
      </c>
      <c r="R66" s="56">
        <f t="shared" si="8"/>
        <v>6.2347401399443232E-2</v>
      </c>
      <c r="S66" s="26">
        <f t="shared" ref="S66:S73" si="33">J66-M66-P66</f>
        <v>14</v>
      </c>
      <c r="T66" s="32">
        <f t="shared" ref="T66:T73" si="34">K66-N66-Q66</f>
        <v>49171676.330000006</v>
      </c>
      <c r="U66" s="57">
        <f t="shared" si="9"/>
        <v>0.55133446619565474</v>
      </c>
    </row>
    <row r="67" spans="1:23" s="4" customFormat="1" ht="25.5" x14ac:dyDescent="0.25">
      <c r="A67" s="14">
        <v>64</v>
      </c>
      <c r="B67" s="6" t="s">
        <v>81</v>
      </c>
      <c r="C67" s="13" t="s">
        <v>118</v>
      </c>
      <c r="D67" s="44" t="s">
        <v>93</v>
      </c>
      <c r="E67" s="14" t="s">
        <v>1</v>
      </c>
      <c r="F67" s="13" t="s">
        <v>101</v>
      </c>
      <c r="G67" s="15">
        <v>33000000</v>
      </c>
      <c r="H67" s="12">
        <v>42720</v>
      </c>
      <c r="I67" s="12">
        <v>44865</v>
      </c>
      <c r="J67" s="18">
        <v>3</v>
      </c>
      <c r="K67" s="38">
        <v>2696778</v>
      </c>
      <c r="L67" s="54">
        <f t="shared" si="6"/>
        <v>8.1720545454545448E-2</v>
      </c>
      <c r="M67" s="18">
        <v>1</v>
      </c>
      <c r="N67" s="47">
        <v>848300</v>
      </c>
      <c r="O67" s="56">
        <f t="shared" si="7"/>
        <v>2.5706060606060607E-2</v>
      </c>
      <c r="P67" s="26">
        <v>1</v>
      </c>
      <c r="Q67" s="39">
        <v>564740</v>
      </c>
      <c r="R67" s="56">
        <f t="shared" si="8"/>
        <v>1.7113333333333335E-2</v>
      </c>
      <c r="S67" s="26">
        <f t="shared" si="33"/>
        <v>1</v>
      </c>
      <c r="T67" s="32">
        <f t="shared" si="34"/>
        <v>1283738</v>
      </c>
      <c r="U67" s="57">
        <f t="shared" si="9"/>
        <v>0.47602657690028621</v>
      </c>
    </row>
    <row r="68" spans="1:23" s="4" customFormat="1" ht="25.5" x14ac:dyDescent="0.25">
      <c r="A68" s="14">
        <v>65</v>
      </c>
      <c r="B68" s="6" t="s">
        <v>82</v>
      </c>
      <c r="C68" s="13" t="s">
        <v>119</v>
      </c>
      <c r="D68" s="45" t="s">
        <v>99</v>
      </c>
      <c r="E68" s="14" t="s">
        <v>1</v>
      </c>
      <c r="F68" s="13" t="s">
        <v>101</v>
      </c>
      <c r="G68" s="15">
        <v>950000000</v>
      </c>
      <c r="H68" s="12">
        <v>42720</v>
      </c>
      <c r="I68" s="12">
        <v>44865</v>
      </c>
      <c r="J68" s="18">
        <v>27</v>
      </c>
      <c r="K68" s="47">
        <v>57205282.539999999</v>
      </c>
      <c r="L68" s="54">
        <f t="shared" si="6"/>
        <v>6.0216086884210526E-2</v>
      </c>
      <c r="M68" s="18">
        <v>24</v>
      </c>
      <c r="N68" s="47">
        <v>49585191.610000007</v>
      </c>
      <c r="O68" s="56">
        <f t="shared" si="7"/>
        <v>5.2194938536842116E-2</v>
      </c>
      <c r="P68" s="26"/>
      <c r="Q68" s="32">
        <v>0</v>
      </c>
      <c r="R68" s="56">
        <f t="shared" si="8"/>
        <v>0</v>
      </c>
      <c r="S68" s="26">
        <f t="shared" si="33"/>
        <v>3</v>
      </c>
      <c r="T68" s="32">
        <f t="shared" si="34"/>
        <v>7620090.9299999923</v>
      </c>
      <c r="U68" s="57">
        <f t="shared" si="9"/>
        <v>0.13320607104198376</v>
      </c>
    </row>
    <row r="69" spans="1:23" s="4" customFormat="1" ht="25.5" x14ac:dyDescent="0.25">
      <c r="A69" s="14">
        <v>66</v>
      </c>
      <c r="B69" s="6" t="s">
        <v>84</v>
      </c>
      <c r="C69" s="13" t="s">
        <v>117</v>
      </c>
      <c r="D69" s="44" t="s">
        <v>95</v>
      </c>
      <c r="E69" s="14" t="s">
        <v>1</v>
      </c>
      <c r="F69" s="13" t="s">
        <v>101</v>
      </c>
      <c r="G69" s="15">
        <v>3032947000</v>
      </c>
      <c r="H69" s="12">
        <v>42740</v>
      </c>
      <c r="I69" s="12">
        <v>44865</v>
      </c>
      <c r="J69" s="18">
        <v>266</v>
      </c>
      <c r="K69" s="47">
        <v>2563423875.98</v>
      </c>
      <c r="L69" s="54">
        <f t="shared" si="6"/>
        <v>0.84519244021738593</v>
      </c>
      <c r="M69" s="18">
        <v>83</v>
      </c>
      <c r="N69" s="47">
        <v>1055329165.4799998</v>
      </c>
      <c r="O69" s="56">
        <f t="shared" si="7"/>
        <v>0.34795503036485631</v>
      </c>
      <c r="P69" s="26">
        <v>146</v>
      </c>
      <c r="Q69" s="39">
        <v>1118609824.7300003</v>
      </c>
      <c r="R69" s="56">
        <f t="shared" si="8"/>
        <v>0.36881944350824469</v>
      </c>
      <c r="S69" s="26">
        <f t="shared" si="33"/>
        <v>37</v>
      </c>
      <c r="T69" s="32">
        <f t="shared" si="34"/>
        <v>389484885.76999998</v>
      </c>
      <c r="U69" s="57">
        <f t="shared" si="9"/>
        <v>0.1519393220214505</v>
      </c>
      <c r="W69" s="46"/>
    </row>
    <row r="70" spans="1:23" s="4" customFormat="1" ht="25.5" x14ac:dyDescent="0.25">
      <c r="A70" s="14">
        <v>67</v>
      </c>
      <c r="B70" s="6" t="s">
        <v>85</v>
      </c>
      <c r="C70" s="13" t="s">
        <v>118</v>
      </c>
      <c r="D70" s="44" t="s">
        <v>95</v>
      </c>
      <c r="E70" s="14" t="s">
        <v>1</v>
      </c>
      <c r="F70" s="13" t="s">
        <v>101</v>
      </c>
      <c r="G70" s="15">
        <v>669556300</v>
      </c>
      <c r="H70" s="12">
        <v>42740</v>
      </c>
      <c r="I70" s="12">
        <v>44865</v>
      </c>
      <c r="J70" s="18">
        <v>29</v>
      </c>
      <c r="K70" s="38">
        <v>250677093.84999996</v>
      </c>
      <c r="L70" s="54">
        <f t="shared" si="6"/>
        <v>0.37439285367040825</v>
      </c>
      <c r="M70" s="18">
        <v>13</v>
      </c>
      <c r="N70" s="47">
        <v>106190961.29999998</v>
      </c>
      <c r="O70" s="56">
        <f t="shared" si="7"/>
        <v>0.15859900250359826</v>
      </c>
      <c r="P70" s="26">
        <v>14</v>
      </c>
      <c r="Q70" s="39">
        <v>126632024.99000001</v>
      </c>
      <c r="R70" s="56">
        <f t="shared" si="8"/>
        <v>0.18912827045313443</v>
      </c>
      <c r="S70" s="26">
        <f t="shared" si="33"/>
        <v>2</v>
      </c>
      <c r="T70" s="32">
        <f t="shared" si="34"/>
        <v>17854107.559999973</v>
      </c>
      <c r="U70" s="57">
        <f t="shared" si="9"/>
        <v>7.1223530182951245E-2</v>
      </c>
    </row>
    <row r="71" spans="1:23" s="4" customFormat="1" ht="51" x14ac:dyDescent="0.25">
      <c r="A71" s="14">
        <v>68</v>
      </c>
      <c r="B71" s="6" t="s">
        <v>100</v>
      </c>
      <c r="C71" s="13" t="s">
        <v>119</v>
      </c>
      <c r="D71" s="44" t="s">
        <v>99</v>
      </c>
      <c r="E71" s="14" t="s">
        <v>1</v>
      </c>
      <c r="F71" s="13" t="s">
        <v>101</v>
      </c>
      <c r="G71" s="15">
        <v>1900000000</v>
      </c>
      <c r="H71" s="12">
        <v>42769</v>
      </c>
      <c r="I71" s="12">
        <v>44865</v>
      </c>
      <c r="J71" s="18">
        <v>310</v>
      </c>
      <c r="K71" s="47">
        <v>680422138.60999978</v>
      </c>
      <c r="L71" s="54">
        <f t="shared" si="6"/>
        <v>0.35811691505789461</v>
      </c>
      <c r="M71" s="18">
        <v>285</v>
      </c>
      <c r="N71" s="47">
        <v>627535439.56999993</v>
      </c>
      <c r="O71" s="56">
        <f t="shared" si="7"/>
        <v>0.33028181029999998</v>
      </c>
      <c r="P71" s="26">
        <v>87</v>
      </c>
      <c r="Q71" s="39">
        <v>189403894.12</v>
      </c>
      <c r="R71" s="56">
        <f t="shared" si="8"/>
        <v>9.9686260063157894E-2</v>
      </c>
      <c r="S71" s="26">
        <v>7</v>
      </c>
      <c r="T71" s="32">
        <v>23344270.57</v>
      </c>
      <c r="U71" s="57">
        <f t="shared" si="9"/>
        <v>3.4308511209950987E-2</v>
      </c>
    </row>
    <row r="72" spans="1:23" s="4" customFormat="1" ht="25.5" x14ac:dyDescent="0.25">
      <c r="A72" s="14">
        <v>69</v>
      </c>
      <c r="B72" s="6" t="s">
        <v>105</v>
      </c>
      <c r="C72" s="13" t="s">
        <v>119</v>
      </c>
      <c r="D72" s="44" t="s">
        <v>99</v>
      </c>
      <c r="E72" s="14" t="s">
        <v>1</v>
      </c>
      <c r="F72" s="13" t="s">
        <v>101</v>
      </c>
      <c r="G72" s="15">
        <v>475000000</v>
      </c>
      <c r="H72" s="12">
        <v>42797</v>
      </c>
      <c r="I72" s="12">
        <v>44865</v>
      </c>
      <c r="J72" s="18">
        <v>65</v>
      </c>
      <c r="K72" s="47">
        <v>165392308.89000005</v>
      </c>
      <c r="L72" s="54">
        <f t="shared" si="6"/>
        <v>0.34819433450526327</v>
      </c>
      <c r="M72" s="18">
        <v>40</v>
      </c>
      <c r="N72" s="47">
        <v>107881714.45000002</v>
      </c>
      <c r="O72" s="56">
        <f t="shared" si="7"/>
        <v>0.2271193988421053</v>
      </c>
      <c r="P72" s="26">
        <v>20</v>
      </c>
      <c r="Q72" s="32">
        <v>39297420.329999998</v>
      </c>
      <c r="R72" s="56">
        <f t="shared" si="8"/>
        <v>8.2731411221052625E-2</v>
      </c>
      <c r="S72" s="26">
        <f t="shared" si="33"/>
        <v>5</v>
      </c>
      <c r="T72" s="32">
        <f t="shared" si="34"/>
        <v>18213174.110000029</v>
      </c>
      <c r="U72" s="57">
        <f t="shared" si="9"/>
        <v>0.11012104633059654</v>
      </c>
    </row>
    <row r="73" spans="1:23" s="4" customFormat="1" ht="25.5" x14ac:dyDescent="0.25">
      <c r="A73" s="14">
        <v>70</v>
      </c>
      <c r="B73" s="6" t="s">
        <v>106</v>
      </c>
      <c r="C73" s="13" t="s">
        <v>116</v>
      </c>
      <c r="D73" s="44" t="s">
        <v>86</v>
      </c>
      <c r="E73" s="14" t="s">
        <v>1</v>
      </c>
      <c r="F73" s="13" t="s">
        <v>101</v>
      </c>
      <c r="G73" s="15">
        <v>10395692450</v>
      </c>
      <c r="H73" s="12">
        <v>42814</v>
      </c>
      <c r="I73" s="12">
        <v>43455</v>
      </c>
      <c r="J73" s="18">
        <v>72</v>
      </c>
      <c r="K73" s="38">
        <v>4352257652.1799994</v>
      </c>
      <c r="L73" s="54">
        <f t="shared" si="6"/>
        <v>0.41865971633087312</v>
      </c>
      <c r="M73" s="18">
        <v>19</v>
      </c>
      <c r="N73" s="38">
        <v>1254980787.7399998</v>
      </c>
      <c r="O73" s="56">
        <f t="shared" ref="O73:O76" si="35">N73/G73</f>
        <v>0.12072123081517286</v>
      </c>
      <c r="P73" s="26">
        <v>47</v>
      </c>
      <c r="Q73" s="32">
        <v>2806500111.25</v>
      </c>
      <c r="R73" s="56">
        <f t="shared" ref="R73:R76" si="36">Q73/G73</f>
        <v>0.26996759713202173</v>
      </c>
      <c r="S73" s="26">
        <f t="shared" si="33"/>
        <v>6</v>
      </c>
      <c r="T73" s="32">
        <f t="shared" si="34"/>
        <v>290776753.18999958</v>
      </c>
      <c r="U73" s="57">
        <f t="shared" si="9"/>
        <v>6.6810555906393232E-2</v>
      </c>
    </row>
    <row r="74" spans="1:23" s="4" customFormat="1" ht="38.25" x14ac:dyDescent="0.25">
      <c r="A74" s="14">
        <v>71</v>
      </c>
      <c r="B74" s="6" t="s">
        <v>107</v>
      </c>
      <c r="C74" s="13" t="s">
        <v>119</v>
      </c>
      <c r="D74" s="44" t="s">
        <v>99</v>
      </c>
      <c r="E74" s="14" t="s">
        <v>1</v>
      </c>
      <c r="F74" s="13" t="s">
        <v>104</v>
      </c>
      <c r="G74" s="15">
        <v>190000000</v>
      </c>
      <c r="H74" s="12">
        <v>42830</v>
      </c>
      <c r="I74" s="12">
        <v>44865</v>
      </c>
      <c r="J74" s="18"/>
      <c r="K74" s="38">
        <v>0</v>
      </c>
      <c r="L74" s="54">
        <f t="shared" ref="L74:L77" si="37">K74/G74</f>
        <v>0</v>
      </c>
      <c r="M74" s="18"/>
      <c r="N74" s="38"/>
      <c r="O74" s="56">
        <f t="shared" si="35"/>
        <v>0</v>
      </c>
      <c r="P74" s="26"/>
      <c r="Q74" s="32"/>
      <c r="R74" s="56">
        <f t="shared" si="36"/>
        <v>0</v>
      </c>
      <c r="S74" s="26">
        <f t="shared" ref="S74" si="38">J74-M74-P74</f>
        <v>0</v>
      </c>
      <c r="T74" s="32">
        <f t="shared" ref="T74" si="39">K74-N74-Q74</f>
        <v>0</v>
      </c>
      <c r="U74" s="57" t="str">
        <f t="shared" si="9"/>
        <v/>
      </c>
    </row>
    <row r="75" spans="1:23" s="4" customFormat="1" ht="12.75" x14ac:dyDescent="0.25">
      <c r="A75" s="98">
        <v>72</v>
      </c>
      <c r="B75" s="99" t="s">
        <v>108</v>
      </c>
      <c r="C75" s="98" t="s">
        <v>116</v>
      </c>
      <c r="D75" s="100" t="s">
        <v>97</v>
      </c>
      <c r="E75" s="98" t="s">
        <v>5</v>
      </c>
      <c r="F75" s="98" t="s">
        <v>101</v>
      </c>
      <c r="G75" s="101">
        <v>250000000</v>
      </c>
      <c r="H75" s="102">
        <v>42849</v>
      </c>
      <c r="I75" s="102">
        <v>42985</v>
      </c>
      <c r="J75" s="103">
        <v>72</v>
      </c>
      <c r="K75" s="104">
        <v>785805714.67000008</v>
      </c>
      <c r="L75" s="105">
        <f t="shared" si="37"/>
        <v>3.1432228586800002</v>
      </c>
      <c r="M75" s="103">
        <v>23</v>
      </c>
      <c r="N75" s="104">
        <v>263460301.15000004</v>
      </c>
      <c r="O75" s="106">
        <f t="shared" si="35"/>
        <v>1.0538412046000001</v>
      </c>
      <c r="P75" s="107">
        <v>40</v>
      </c>
      <c r="Q75" s="108">
        <v>443230338.73999989</v>
      </c>
      <c r="R75" s="106">
        <f t="shared" si="36"/>
        <v>1.7729213549599996</v>
      </c>
      <c r="S75" s="107">
        <f t="shared" ref="S75:S81" si="40">J75-M75-P75</f>
        <v>9</v>
      </c>
      <c r="T75" s="108">
        <f t="shared" ref="T75:T81" si="41">K75-N75-Q75</f>
        <v>79115074.78000015</v>
      </c>
      <c r="U75" s="109">
        <f t="shared" si="9"/>
        <v>0.10068019779319702</v>
      </c>
    </row>
    <row r="76" spans="1:23" s="4" customFormat="1" ht="25.5" x14ac:dyDescent="0.25">
      <c r="A76" s="98">
        <v>73</v>
      </c>
      <c r="B76" s="99" t="s">
        <v>111</v>
      </c>
      <c r="C76" s="98" t="s">
        <v>116</v>
      </c>
      <c r="D76" s="100" t="s">
        <v>97</v>
      </c>
      <c r="E76" s="98" t="s">
        <v>5</v>
      </c>
      <c r="F76" s="98" t="s">
        <v>101</v>
      </c>
      <c r="G76" s="101">
        <v>569500000</v>
      </c>
      <c r="H76" s="102">
        <v>42871</v>
      </c>
      <c r="I76" s="102">
        <v>43017</v>
      </c>
      <c r="J76" s="103">
        <v>55</v>
      </c>
      <c r="K76" s="104">
        <v>1234854685.25</v>
      </c>
      <c r="L76" s="105">
        <f t="shared" si="37"/>
        <v>2.1683137581211591</v>
      </c>
      <c r="M76" s="103">
        <v>32</v>
      </c>
      <c r="N76" s="104">
        <v>789575334.83000004</v>
      </c>
      <c r="O76" s="106">
        <f t="shared" si="35"/>
        <v>1.3864360576470589</v>
      </c>
      <c r="P76" s="107">
        <v>12</v>
      </c>
      <c r="Q76" s="108">
        <v>224165845.02000001</v>
      </c>
      <c r="R76" s="106">
        <f t="shared" si="36"/>
        <v>0.39361869187006149</v>
      </c>
      <c r="S76" s="107">
        <f t="shared" si="40"/>
        <v>11</v>
      </c>
      <c r="T76" s="108">
        <f t="shared" si="41"/>
        <v>221113505.39999995</v>
      </c>
      <c r="U76" s="109">
        <f t="shared" si="9"/>
        <v>0.17906034454186393</v>
      </c>
    </row>
    <row r="77" spans="1:23" s="4" customFormat="1" ht="38.25" x14ac:dyDescent="0.25">
      <c r="A77" s="98">
        <v>74</v>
      </c>
      <c r="B77" s="99" t="s">
        <v>109</v>
      </c>
      <c r="C77" s="98" t="s">
        <v>116</v>
      </c>
      <c r="D77" s="100" t="s">
        <v>91</v>
      </c>
      <c r="E77" s="98" t="s">
        <v>5</v>
      </c>
      <c r="F77" s="98" t="s">
        <v>101</v>
      </c>
      <c r="G77" s="101">
        <v>140000000</v>
      </c>
      <c r="H77" s="102">
        <v>42874</v>
      </c>
      <c r="I77" s="102">
        <v>43055</v>
      </c>
      <c r="J77" s="103">
        <v>88</v>
      </c>
      <c r="K77" s="104">
        <v>1391548783.6800005</v>
      </c>
      <c r="L77" s="105">
        <f t="shared" si="37"/>
        <v>9.9396341691428614</v>
      </c>
      <c r="M77" s="103">
        <v>67</v>
      </c>
      <c r="N77" s="104">
        <v>1050323033.4500003</v>
      </c>
      <c r="O77" s="106">
        <f t="shared" ref="O77" si="42">N77/G77</f>
        <v>7.502307381785716</v>
      </c>
      <c r="P77" s="107">
        <v>19</v>
      </c>
      <c r="Q77" s="108">
        <v>299708462.63</v>
      </c>
      <c r="R77" s="106">
        <f t="shared" ref="R77" si="43">Q77/G77</f>
        <v>2.1407747330714284</v>
      </c>
      <c r="S77" s="107">
        <f t="shared" si="40"/>
        <v>2</v>
      </c>
      <c r="T77" s="108">
        <f t="shared" si="41"/>
        <v>41517287.600000262</v>
      </c>
      <c r="U77" s="109">
        <f t="shared" si="9"/>
        <v>2.9835308748721198E-2</v>
      </c>
    </row>
    <row r="78" spans="1:23" s="4" customFormat="1" ht="25.5" x14ac:dyDescent="0.25">
      <c r="A78" s="13">
        <v>75</v>
      </c>
      <c r="B78" s="6" t="s">
        <v>112</v>
      </c>
      <c r="C78" s="13" t="s">
        <v>116</v>
      </c>
      <c r="D78" s="44" t="s">
        <v>89</v>
      </c>
      <c r="E78" s="13" t="s">
        <v>1</v>
      </c>
      <c r="F78" s="42" t="s">
        <v>101</v>
      </c>
      <c r="G78" s="15">
        <v>425000000</v>
      </c>
      <c r="H78" s="12">
        <v>42929</v>
      </c>
      <c r="I78" s="12">
        <v>44027</v>
      </c>
      <c r="J78" s="17">
        <v>2</v>
      </c>
      <c r="K78" s="38">
        <v>5632920.0800000001</v>
      </c>
      <c r="L78" s="54">
        <f t="shared" ref="L78:L80" si="44">K78/G78</f>
        <v>1.32539296E-2</v>
      </c>
      <c r="M78" s="17">
        <v>1</v>
      </c>
      <c r="N78" s="38">
        <v>4250000</v>
      </c>
      <c r="O78" s="56">
        <f t="shared" ref="O78:O80" si="45">N78/G78</f>
        <v>0.01</v>
      </c>
      <c r="P78" s="26">
        <v>1</v>
      </c>
      <c r="Q78" s="32">
        <v>1382920.08</v>
      </c>
      <c r="R78" s="56">
        <f t="shared" ref="R78:R80" si="46">Q78/G78</f>
        <v>3.2539296000000002E-3</v>
      </c>
      <c r="S78" s="26">
        <f t="shared" si="40"/>
        <v>0</v>
      </c>
      <c r="T78" s="32">
        <f t="shared" si="41"/>
        <v>0</v>
      </c>
      <c r="U78" s="57">
        <f t="shared" ref="U78" si="47">IF(K78=0,"",T78/K78)</f>
        <v>0</v>
      </c>
    </row>
    <row r="79" spans="1:23" s="4" customFormat="1" ht="12.75" x14ac:dyDescent="0.25">
      <c r="A79" s="98">
        <v>76</v>
      </c>
      <c r="B79" s="99" t="s">
        <v>113</v>
      </c>
      <c r="C79" s="98" t="s">
        <v>116</v>
      </c>
      <c r="D79" s="100" t="s">
        <v>94</v>
      </c>
      <c r="E79" s="98" t="s">
        <v>5</v>
      </c>
      <c r="F79" s="98" t="s">
        <v>101</v>
      </c>
      <c r="G79" s="101">
        <v>900000000</v>
      </c>
      <c r="H79" s="102">
        <v>43017</v>
      </c>
      <c r="I79" s="102">
        <v>43131</v>
      </c>
      <c r="J79" s="103">
        <v>46</v>
      </c>
      <c r="K79" s="104">
        <v>2349513454.27</v>
      </c>
      <c r="L79" s="105">
        <f t="shared" si="44"/>
        <v>2.6105705047444445</v>
      </c>
      <c r="M79" s="103">
        <v>46</v>
      </c>
      <c r="N79" s="104">
        <v>2349513454.27</v>
      </c>
      <c r="O79" s="106">
        <f t="shared" si="45"/>
        <v>2.6105705047444445</v>
      </c>
      <c r="P79" s="107"/>
      <c r="Q79" s="108"/>
      <c r="R79" s="106">
        <f t="shared" si="46"/>
        <v>0</v>
      </c>
      <c r="S79" s="107">
        <f t="shared" si="40"/>
        <v>0</v>
      </c>
      <c r="T79" s="108">
        <f t="shared" si="41"/>
        <v>0</v>
      </c>
      <c r="U79" s="109">
        <f t="shared" si="9"/>
        <v>0</v>
      </c>
    </row>
    <row r="80" spans="1:23" s="4" customFormat="1" ht="38.25" x14ac:dyDescent="0.25">
      <c r="A80" s="98">
        <v>77</v>
      </c>
      <c r="B80" s="99" t="s">
        <v>114</v>
      </c>
      <c r="C80" s="98" t="s">
        <v>116</v>
      </c>
      <c r="D80" s="100" t="s">
        <v>91</v>
      </c>
      <c r="E80" s="98" t="s">
        <v>5</v>
      </c>
      <c r="F80" s="98" t="s">
        <v>103</v>
      </c>
      <c r="G80" s="101">
        <v>200000000</v>
      </c>
      <c r="H80" s="102">
        <v>43033</v>
      </c>
      <c r="I80" s="102">
        <v>43189</v>
      </c>
      <c r="J80" s="103">
        <v>9</v>
      </c>
      <c r="K80" s="104">
        <v>317190775.68000001</v>
      </c>
      <c r="L80" s="105">
        <f t="shared" si="44"/>
        <v>1.5859538784</v>
      </c>
      <c r="M80" s="103">
        <v>9</v>
      </c>
      <c r="N80" s="104">
        <v>317190775.68000001</v>
      </c>
      <c r="O80" s="106">
        <f t="shared" si="45"/>
        <v>1.5859538784</v>
      </c>
      <c r="P80" s="107"/>
      <c r="Q80" s="108"/>
      <c r="R80" s="106">
        <f t="shared" si="46"/>
        <v>0</v>
      </c>
      <c r="S80" s="107">
        <f t="shared" si="40"/>
        <v>0</v>
      </c>
      <c r="T80" s="108">
        <f t="shared" si="41"/>
        <v>0</v>
      </c>
      <c r="U80" s="109">
        <f t="shared" si="9"/>
        <v>0</v>
      </c>
    </row>
    <row r="81" spans="1:21" s="4" customFormat="1" ht="25.5" x14ac:dyDescent="0.25">
      <c r="A81" s="13">
        <v>78</v>
      </c>
      <c r="B81" s="6" t="s">
        <v>120</v>
      </c>
      <c r="C81" s="13" t="s">
        <v>116</v>
      </c>
      <c r="D81" s="44" t="s">
        <v>96</v>
      </c>
      <c r="E81" s="13" t="s">
        <v>1</v>
      </c>
      <c r="F81" s="42" t="s">
        <v>101</v>
      </c>
      <c r="G81" s="15">
        <v>3500000000</v>
      </c>
      <c r="H81" s="12">
        <v>43112</v>
      </c>
      <c r="I81" s="12">
        <v>43798</v>
      </c>
      <c r="J81" s="17">
        <v>19</v>
      </c>
      <c r="K81" s="38">
        <v>29777748.369999994</v>
      </c>
      <c r="L81" s="54">
        <f t="shared" ref="L81" si="48">K81/G81</f>
        <v>8.5079281057142842E-3</v>
      </c>
      <c r="M81" s="17">
        <v>19</v>
      </c>
      <c r="N81" s="38">
        <v>29777748.369999994</v>
      </c>
      <c r="O81" s="56">
        <f t="shared" ref="O81" si="49">N81/G81</f>
        <v>8.5079281057142842E-3</v>
      </c>
      <c r="P81" s="26"/>
      <c r="Q81" s="32"/>
      <c r="R81" s="56">
        <f t="shared" ref="R81" si="50">Q81/G81</f>
        <v>0</v>
      </c>
      <c r="S81" s="26">
        <f t="shared" si="40"/>
        <v>0</v>
      </c>
      <c r="T81" s="32">
        <f t="shared" si="41"/>
        <v>0</v>
      </c>
      <c r="U81" s="57">
        <f t="shared" ref="U81" si="51">IF(K81=0,"",T81/K81)</f>
        <v>0</v>
      </c>
    </row>
    <row r="82" spans="1:21" s="10" customFormat="1" x14ac:dyDescent="0.25">
      <c r="A82" s="23"/>
      <c r="B82"/>
      <c r="C82" s="115"/>
      <c r="D82" s="3"/>
      <c r="E82" s="23"/>
      <c r="F82" s="23"/>
      <c r="G82" s="2"/>
      <c r="H82" s="22"/>
      <c r="I82" s="22"/>
      <c r="J82" s="19"/>
      <c r="K82" s="51"/>
      <c r="L82" s="24"/>
      <c r="M82" s="24"/>
      <c r="N82" s="49"/>
      <c r="O82" s="24"/>
      <c r="P82" s="27"/>
      <c r="Q82" s="33"/>
      <c r="R82" s="29"/>
      <c r="S82" s="19"/>
      <c r="T82" s="33"/>
      <c r="U82" s="33"/>
    </row>
    <row r="83" spans="1:21" x14ac:dyDescent="0.25">
      <c r="B83"/>
      <c r="C83" s="115"/>
      <c r="Q83" s="33"/>
      <c r="R83" s="29"/>
      <c r="S83" s="19"/>
      <c r="T83" s="33"/>
      <c r="U83" s="33"/>
    </row>
    <row r="84" spans="1:21" x14ac:dyDescent="0.25">
      <c r="B84"/>
      <c r="C84" s="115"/>
    </row>
    <row r="85" spans="1:21" x14ac:dyDescent="0.25">
      <c r="B85"/>
      <c r="C85" s="115"/>
    </row>
    <row r="86" spans="1:21" x14ac:dyDescent="0.25">
      <c r="B86"/>
      <c r="C86" s="115"/>
    </row>
    <row r="87" spans="1:21" x14ac:dyDescent="0.25">
      <c r="B87"/>
      <c r="C87" s="115"/>
    </row>
    <row r="88" spans="1:21" x14ac:dyDescent="0.25">
      <c r="B88"/>
      <c r="C88" s="115"/>
    </row>
    <row r="89" spans="1:21" x14ac:dyDescent="0.25">
      <c r="B89"/>
      <c r="C89" s="115"/>
    </row>
    <row r="91" spans="1:21" x14ac:dyDescent="0.25">
      <c r="B91" s="119"/>
      <c r="C91" s="119"/>
      <c r="D91" s="119"/>
      <c r="E91" s="119"/>
      <c r="F91" s="119"/>
    </row>
  </sheetData>
  <autoFilter ref="A2:I81"/>
  <sortState ref="A4:N68">
    <sortCondition ref="A4:A68" customList="1,2,3,4,5,6,7,8,9,10,11,12"/>
  </sortState>
  <mergeCells count="15">
    <mergeCell ref="P2:R2"/>
    <mergeCell ref="S2:U2"/>
    <mergeCell ref="B91:F91"/>
    <mergeCell ref="A1:U1"/>
    <mergeCell ref="A2:A3"/>
    <mergeCell ref="B2:B3"/>
    <mergeCell ref="D2:D3"/>
    <mergeCell ref="E2:E3"/>
    <mergeCell ref="F2:F3"/>
    <mergeCell ref="G2:G3"/>
    <mergeCell ref="H2:H3"/>
    <mergeCell ref="I2:I3"/>
    <mergeCell ref="J2:L2"/>
    <mergeCell ref="M2:O2"/>
    <mergeCell ref="C2:C3"/>
  </mergeCells>
  <pageMargins left="0.23622047244094491" right="0.23622047244094491" top="0.74803149606299213" bottom="0.74803149606299213" header="0.31496062992125984" footer="0.31496062992125984"/>
  <pageSetup paperSize="8" scale="56" fitToHeight="6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List1!$A$1:$A$4</xm:f>
          </x14:formula1>
          <xm:sqref>F4:F81</xm:sqref>
        </x14:dataValidation>
        <x14:dataValidation type="list" allowBlank="1" showInputMessage="1" showErrorMessage="1">
          <x14:formula1>
            <xm:f>List1!$B$1:$B$4</xm:f>
          </x14:formula1>
          <xm:sqref>C4:C81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"/>
  <sheetViews>
    <sheetView workbookViewId="0">
      <selection activeCell="B4" sqref="B4"/>
    </sheetView>
  </sheetViews>
  <sheetFormatPr defaultRowHeight="15" x14ac:dyDescent="0.25"/>
  <cols>
    <col min="1" max="1" width="29.85546875" customWidth="1"/>
  </cols>
  <sheetData>
    <row r="1" spans="1:2" x14ac:dyDescent="0.25">
      <c r="A1" t="s">
        <v>101</v>
      </c>
      <c r="B1" t="s">
        <v>116</v>
      </c>
    </row>
    <row r="2" spans="1:2" x14ac:dyDescent="0.25">
      <c r="A2" t="s">
        <v>102</v>
      </c>
      <c r="B2" t="s">
        <v>117</v>
      </c>
    </row>
    <row r="3" spans="1:2" x14ac:dyDescent="0.25">
      <c r="A3" t="s">
        <v>103</v>
      </c>
      <c r="B3" t="s">
        <v>118</v>
      </c>
    </row>
    <row r="4" spans="1:2" x14ac:dyDescent="0.25">
      <c r="A4" t="s">
        <v>104</v>
      </c>
      <c r="B4" t="s">
        <v>119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Stav alokace výzev IROP</vt:lpstr>
      <vt:lpstr>List1</vt:lpstr>
      <vt:lpstr>'Stav alokace výzev IROP'!Názvy_tisku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2016-11-09T14:34:33Z</dcterms:created>
  <dcterms:modified xsi:type="dcterms:W3CDTF">2018-03-09T10:56:23Z</dcterms:modified>
</cp:coreProperties>
</file>