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4.2\1 Sociální služby\Po PT_24.8.2022_poslední verze\Pravidla+Přílohy+Texty výzev\"/>
    </mc:Choice>
  </mc:AlternateContent>
  <xr:revisionPtr revIDLastSave="0" documentId="13_ncr:1_{3CE0D070-EC77-46AE-8AAF-41ACDA6C79E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E28" i="4" s="1"/>
  <c r="E23" i="4"/>
  <c r="E29" i="4" s="1"/>
  <c r="E20" i="4"/>
  <c r="E24" i="4" l="1"/>
  <c r="E26" i="4" s="1"/>
  <c r="H23" i="4" l="1"/>
  <c r="H22" i="4"/>
  <c r="E30" i="4"/>
  <c r="G18" i="4"/>
  <c r="G19" i="4"/>
  <c r="G20" i="4"/>
  <c r="H29" i="4"/>
  <c r="H28" i="4"/>
</calcChain>
</file>

<file path=xl/sharedStrings.xml><?xml version="1.0" encoding="utf-8"?>
<sst xmlns="http://schemas.openxmlformats.org/spreadsheetml/2006/main" count="36" uniqueCount="36">
  <si>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</si>
  <si>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</si>
  <si>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</si>
  <si>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</si>
  <si>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</si>
  <si>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</si>
  <si>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</si>
  <si>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</si>
  <si>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</si>
  <si>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</si>
  <si>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</si>
  <si>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</si>
  <si>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</si>
  <si>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</si>
  <si>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</si>
  <si>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</si>
  <si>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</si>
  <si>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</si>
  <si>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</si>
  <si>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</si>
  <si>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</si>
  <si>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</si>
  <si>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</si>
  <si>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</si>
  <si>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</si>
  <si>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</si>
  <si>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</si>
  <si>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</si>
  <si>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14. VÝZVA IROP – SOCIÁLNÍ SLUŽBY – SC 4.2 (MRR)</t>
  </si>
  <si>
    <t>15. VÝZVA IROP – SOCIÁLNÍ SLUŽBY – SC 4.2 (PR)</t>
  </si>
  <si>
    <t>výdaje na oblast intervence 127 včetně příslušných nepřímých výdajů</t>
  </si>
  <si>
    <t>přímé výdaje na oblast intervence 127</t>
  </si>
  <si>
    <t>nákup zařízení a vybavení, výstavba budov a stavební úpravy, které vytvoří podmínky pro kvalitní poskytování ambulantních a terénních sociálních služeb a pobytových služeb prevence, vytvoření, obnova a zkvalitnění materiálně technické základny těchto nových a stávajících sociálních služeb pro práci s cílovými skupinami kromě výdajů na zvýšení energetické účinnosti u rekonstrukcí budov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</si>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</sst>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18"/>
      <name val="Arial"/>
      <family val="2"/>
      <charset val="238"/>
    </font>
    <font>
      <sz val="16"/>
      <color theme="8" tint="-0.249977111117893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5" fillId="7" borderId="1" xfId="0" applyFont="1" applyFill="1" applyBorder="1"/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4" borderId="1" xfId="0" applyFill="1" applyBorder="1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0" borderId="1" xfId="0" applyNumberFormat="1" applyFont="1" applyBorder="1" applyAlignment="1">
      <alignment vertical="center"/>
    </xf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0" fontId="0" fillId="5" borderId="1" xfId="2" applyNumberFormat="1" applyFont="1" applyFill="1" applyBorder="1"/>
    <xf numFmtId="0" fontId="5" fillId="2" borderId="1" xfId="0" applyFont="1" applyFill="1" applyBorder="1"/>
    <xf numFmtId="10" fontId="0" fillId="2" borderId="1" xfId="2" applyNumberFormat="1" applyFont="1" applyFill="1" applyBorder="1"/>
    <xf numFmtId="0" fontId="0" fillId="2" borderId="1" xfId="0" applyFill="1" applyBorder="1"/>
    <xf numFmtId="0" fontId="0" fillId="7" borderId="11" xfId="0" applyFill="1" applyBorder="1" applyAlignment="1">
      <alignment vertical="top"/>
    </xf>
    <xf numFmtId="0" fontId="0" fillId="5" borderId="5" xfId="0" applyFill="1" applyBorder="1"/>
    <xf numFmtId="0" fontId="0" fillId="5" borderId="1" xfId="0" applyFill="1" applyBorder="1"/>
    <xf numFmtId="10" fontId="4" fillId="5" borderId="1" xfId="0" applyNumberFormat="1" applyFont="1" applyFill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65" fontId="4" fillId="4" borderId="1" xfId="0" applyNumberFormat="1" applyFont="1" applyFill="1" applyBorder="1" applyAlignment="1">
      <alignment vertical="center"/>
    </xf>
    <xf numFmtId="165" fontId="0" fillId="2" borderId="1" xfId="0" applyNumberForma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5" fontId="4" fillId="6" borderId="1" xfId="0" applyNumberFormat="1" applyFont="1" applyFill="1" applyBorder="1" applyAlignment="1">
      <alignment vertical="center"/>
    </xf>
    <xf numFmtId="165" fontId="0" fillId="0" borderId="0" xfId="0" applyNumberFormat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vertical="center" indent="3"/>
    </xf>
    <xf numFmtId="0" fontId="0" fillId="2" borderId="1" xfId="0" applyFill="1" applyBorder="1" applyAlignment="1">
      <alignment horizontal="left" vertical="center" indent="3"/>
    </xf>
    <xf numFmtId="0" fontId="0" fillId="4" borderId="2" xfId="0" applyFill="1" applyBorder="1" applyAlignment="1">
      <alignment vertical="center"/>
    </xf>
    <xf numFmtId="164" fontId="4" fillId="4" borderId="2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15" fillId="6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4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238125</xdr:rowOff>
    </xdr:from>
    <xdr:to>
      <xdr:col>13</xdr:col>
      <xdr:colOff>463296</xdr:colOff>
      <xdr:row>29</xdr:row>
      <xdr:rowOff>40386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67475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zoomScaleNormal="100" zoomScaleSheetLayoutView="100" workbookViewId="0">
      <selection activeCell="F23" sqref="F23"/>
    </sheetView>
  </sheetViews>
  <sheetFormatPr defaultColWidth="9.140625" defaultRowHeight="15" x14ac:dyDescent="0.25"/>
  <cols>
    <col min="1" max="16384" width="9.140625" style="45"/>
  </cols>
  <sheetData>
    <row r="12" spans="1:14" ht="2.4500000000000002" customHeight="1" x14ac:dyDescent="0.25"/>
    <row r="14" spans="1:14" ht="66.599999999999994" customHeight="1" x14ac:dyDescent="0.25">
      <c r="A14" s="68" t="s">
        <v>27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14" ht="10.9" customHeight="1" x14ac:dyDescent="0.25">
      <c r="A15" s="39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1"/>
    </row>
    <row r="16" spans="1:14" s="46" customFormat="1" ht="15" customHeight="1" x14ac:dyDescent="0.45">
      <c r="A16" s="42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2"/>
    </row>
    <row r="17" spans="1:14" ht="33" customHeight="1" x14ac:dyDescent="0.25">
      <c r="A17" s="68" t="s">
        <v>19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</row>
    <row r="18" spans="1:14" ht="11.45" customHeight="1" x14ac:dyDescent="0.25">
      <c r="A18" s="41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1"/>
    </row>
    <row r="19" spans="1:14" ht="28.9" customHeight="1" x14ac:dyDescent="0.25">
      <c r="A19" s="69" t="s">
        <v>20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</row>
    <row r="20" spans="1:14" ht="60.75" customHeight="1" x14ac:dyDescent="0.25">
      <c r="A20" s="70" t="s">
        <v>22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</row>
    <row r="21" spans="1:14" ht="30.6" customHeight="1" x14ac:dyDescent="0.25">
      <c r="A21" s="74" t="s">
        <v>28</v>
      </c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 ht="23.25" x14ac:dyDescent="0.25">
      <c r="A22" s="74" t="s">
        <v>29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ht="30" x14ac:dyDescent="0.25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</row>
    <row r="24" spans="1:14" ht="20.25" x14ac:dyDescent="0.25">
      <c r="A24" s="72" t="s">
        <v>21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0"/>
  <sheetViews>
    <sheetView tabSelected="1" topLeftCell="A2" workbookViewId="0">
      <selection activeCell="D22" sqref="D22"/>
    </sheetView>
  </sheetViews>
  <sheetFormatPr defaultRowHeight="12.75" x14ac:dyDescent="0.2"/>
  <cols>
    <col min="1" max="1" width="2.140625" customWidth="1"/>
    <col min="2" max="2" width="101.28515625" customWidth="1"/>
    <col min="3" max="3" width="12.140625" style="50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1"/>
      <c r="D4" s="9"/>
      <c r="E4" s="9"/>
      <c r="F4" s="9"/>
      <c r="G4" s="9"/>
      <c r="H4" s="10"/>
    </row>
    <row r="5" spans="2:8" x14ac:dyDescent="0.2">
      <c r="B5" s="29" t="s">
        <v>11</v>
      </c>
      <c r="C5" s="52"/>
      <c r="D5" s="30"/>
      <c r="E5" s="30"/>
      <c r="F5" s="30"/>
      <c r="G5" s="30"/>
      <c r="H5" s="11"/>
    </row>
    <row r="6" spans="2:8" x14ac:dyDescent="0.2">
      <c r="B6" s="29" t="s">
        <v>12</v>
      </c>
      <c r="C6" s="52"/>
      <c r="D6" s="30"/>
      <c r="E6" s="48"/>
      <c r="F6" s="30"/>
      <c r="G6" s="30"/>
      <c r="H6" s="11"/>
    </row>
    <row r="7" spans="2:8" x14ac:dyDescent="0.2">
      <c r="B7" s="29" t="s">
        <v>16</v>
      </c>
      <c r="C7" s="52"/>
      <c r="D7" s="30"/>
      <c r="E7" s="48"/>
      <c r="F7" s="30"/>
      <c r="G7" s="30"/>
      <c r="H7" s="11"/>
    </row>
    <row r="8" spans="2:8" x14ac:dyDescent="0.2">
      <c r="B8" s="64" t="s">
        <v>13</v>
      </c>
      <c r="C8" s="53"/>
      <c r="D8" s="12"/>
      <c r="E8" s="12"/>
      <c r="F8" s="12"/>
      <c r="G8" s="12"/>
      <c r="H8" s="13"/>
    </row>
    <row r="11" spans="2:8" ht="25.5" x14ac:dyDescent="0.2">
      <c r="B11" s="26" t="s">
        <v>3</v>
      </c>
      <c r="C11" s="54" t="s">
        <v>7</v>
      </c>
      <c r="D11" s="26" t="s">
        <v>14</v>
      </c>
      <c r="E11" s="26" t="s">
        <v>5</v>
      </c>
      <c r="F11" s="26" t="s">
        <v>8</v>
      </c>
      <c r="G11" s="26" t="s">
        <v>9</v>
      </c>
      <c r="H11" s="26" t="s">
        <v>4</v>
      </c>
    </row>
    <row r="12" spans="2:8" x14ac:dyDescent="0.2">
      <c r="B12" s="4" t="s">
        <v>2</v>
      </c>
      <c r="C12" s="55"/>
      <c r="D12" s="4"/>
      <c r="E12" s="1"/>
      <c r="F12" s="2"/>
      <c r="G12" s="2"/>
      <c r="H12" s="3"/>
    </row>
    <row r="13" spans="2:8" ht="21.75" customHeight="1" x14ac:dyDescent="0.2">
      <c r="B13" s="31" t="s">
        <v>17</v>
      </c>
      <c r="C13" s="75"/>
      <c r="D13" s="6"/>
      <c r="E13" s="84"/>
      <c r="F13" s="6"/>
      <c r="G13" s="6"/>
      <c r="H13" s="5"/>
    </row>
    <row r="14" spans="2:8" s="37" customFormat="1" ht="58.5" customHeight="1" x14ac:dyDescent="0.2">
      <c r="B14" s="32" t="s">
        <v>32</v>
      </c>
      <c r="C14" s="56">
        <v>127</v>
      </c>
      <c r="D14" s="33"/>
      <c r="E14" s="57">
        <v>40000000</v>
      </c>
      <c r="F14" s="34"/>
      <c r="G14" s="35"/>
      <c r="H14" s="36"/>
    </row>
    <row r="15" spans="2:8" s="37" customFormat="1" ht="21" customHeight="1" x14ac:dyDescent="0.2">
      <c r="B15" s="32" t="s">
        <v>24</v>
      </c>
      <c r="C15" s="56">
        <v>44</v>
      </c>
      <c r="D15" s="33"/>
      <c r="E15" s="57">
        <v>10000000</v>
      </c>
      <c r="F15" s="38"/>
      <c r="G15" s="35"/>
      <c r="H15" s="36"/>
    </row>
    <row r="16" spans="2:8" s="37" customFormat="1" ht="21" customHeight="1" x14ac:dyDescent="0.2">
      <c r="B16" s="49" t="s">
        <v>23</v>
      </c>
      <c r="C16" s="56">
        <v>127</v>
      </c>
      <c r="D16" s="33"/>
      <c r="E16" s="58">
        <v>20000000</v>
      </c>
      <c r="F16" s="38"/>
      <c r="G16" s="35"/>
      <c r="H16" s="36"/>
    </row>
    <row r="17" spans="2:8" ht="20.25" customHeight="1" x14ac:dyDescent="0.2">
      <c r="B17" s="31" t="s">
        <v>18</v>
      </c>
      <c r="C17" s="75"/>
      <c r="D17" s="6"/>
      <c r="E17" s="85"/>
      <c r="F17" s="7"/>
      <c r="G17" s="6"/>
      <c r="H17" s="5"/>
    </row>
    <row r="18" spans="2:8" ht="21" customHeight="1" x14ac:dyDescent="0.2">
      <c r="B18" s="82" t="s">
        <v>33</v>
      </c>
      <c r="C18" s="56">
        <v>127</v>
      </c>
      <c r="D18" s="27"/>
      <c r="E18" s="58">
        <v>2000000</v>
      </c>
      <c r="F18" s="14">
        <v>0.1</v>
      </c>
      <c r="G18" s="67">
        <f>E18/$E$30</f>
        <v>2.279462046956918E-2</v>
      </c>
      <c r="H18" s="65"/>
    </row>
    <row r="19" spans="2:8" ht="21" customHeight="1" x14ac:dyDescent="0.2">
      <c r="B19" s="82" t="s">
        <v>34</v>
      </c>
      <c r="C19" s="56">
        <v>127</v>
      </c>
      <c r="D19" s="27"/>
      <c r="E19" s="58">
        <v>10000000</v>
      </c>
      <c r="F19" s="60">
        <v>0.15</v>
      </c>
      <c r="G19" s="67">
        <f>E19/$E$30</f>
        <v>0.11397310234784591</v>
      </c>
      <c r="H19" s="66"/>
    </row>
    <row r="20" spans="2:8" s="37" customFormat="1" ht="20.25" customHeight="1" x14ac:dyDescent="0.2">
      <c r="B20" s="83" t="s">
        <v>35</v>
      </c>
      <c r="C20" s="76"/>
      <c r="D20" s="61"/>
      <c r="E20" s="86">
        <f>E18+E19</f>
        <v>12000000</v>
      </c>
      <c r="F20" s="62">
        <v>0.15</v>
      </c>
      <c r="G20" s="17">
        <f>E20/$E$30</f>
        <v>0.13676772281741509</v>
      </c>
      <c r="H20" s="63"/>
    </row>
    <row r="21" spans="2:8" x14ac:dyDescent="0.2">
      <c r="C21" s="77"/>
      <c r="D21" s="2"/>
      <c r="E21" s="87"/>
      <c r="F21" s="2"/>
      <c r="G21" s="2"/>
      <c r="H21" s="2"/>
    </row>
    <row r="22" spans="2:8" ht="15" customHeight="1" x14ac:dyDescent="0.2">
      <c r="B22" s="15" t="s">
        <v>31</v>
      </c>
      <c r="C22" s="78">
        <v>127</v>
      </c>
      <c r="D22" s="15"/>
      <c r="E22" s="86">
        <f>SUMIFS($E$13:$E$19,$C$13:$C$19,C22)</f>
        <v>72000000</v>
      </c>
      <c r="F22" s="16"/>
      <c r="G22" s="17"/>
      <c r="H22" s="17">
        <f>E22/$E$24</f>
        <v>0.87804878048780488</v>
      </c>
    </row>
    <row r="23" spans="2:8" ht="15" customHeight="1" x14ac:dyDescent="0.2">
      <c r="B23" s="15" t="s">
        <v>25</v>
      </c>
      <c r="C23" s="78">
        <v>44</v>
      </c>
      <c r="D23" s="15"/>
      <c r="E23" s="86">
        <f>SUMIFS($E$12:$E$19,$C$12:$C$19,C23)</f>
        <v>10000000</v>
      </c>
      <c r="F23" s="16"/>
      <c r="G23" s="17"/>
      <c r="H23" s="17">
        <f>E23/$E$24</f>
        <v>0.12195121951219512</v>
      </c>
    </row>
    <row r="24" spans="2:8" ht="15" customHeight="1" x14ac:dyDescent="0.2">
      <c r="B24" s="18" t="s">
        <v>0</v>
      </c>
      <c r="C24" s="79"/>
      <c r="D24" s="18"/>
      <c r="E24" s="88">
        <f>SUM(E22:E23)</f>
        <v>82000000</v>
      </c>
      <c r="F24" s="19"/>
      <c r="G24" s="20"/>
      <c r="H24" s="20"/>
    </row>
    <row r="25" spans="2:8" x14ac:dyDescent="0.2">
      <c r="C25" s="80"/>
      <c r="E25" s="89"/>
    </row>
    <row r="26" spans="2:8" x14ac:dyDescent="0.2">
      <c r="B26" s="18" t="s">
        <v>10</v>
      </c>
      <c r="C26" s="79"/>
      <c r="D26" s="18"/>
      <c r="E26" s="88">
        <f>E24*0.07</f>
        <v>5740000.0000000009</v>
      </c>
      <c r="F26" s="19"/>
      <c r="G26" s="20"/>
      <c r="H26" s="20"/>
    </row>
    <row r="27" spans="2:8" x14ac:dyDescent="0.2">
      <c r="C27" s="80"/>
      <c r="E27" s="89"/>
    </row>
    <row r="28" spans="2:8" ht="16.5" customHeight="1" x14ac:dyDescent="0.2">
      <c r="B28" s="90" t="s">
        <v>30</v>
      </c>
      <c r="C28" s="78"/>
      <c r="D28" s="15"/>
      <c r="E28" s="86">
        <f>E22*1.07</f>
        <v>77040000</v>
      </c>
      <c r="F28" s="16"/>
      <c r="G28" s="15"/>
      <c r="H28" s="17">
        <f>E28/$E$30</f>
        <v>0.87804878048780488</v>
      </c>
    </row>
    <row r="29" spans="2:8" ht="16.5" customHeight="1" x14ac:dyDescent="0.2">
      <c r="B29" s="90" t="s">
        <v>26</v>
      </c>
      <c r="C29" s="78"/>
      <c r="D29" s="15"/>
      <c r="E29" s="86">
        <f>E23*1.07</f>
        <v>10700000</v>
      </c>
      <c r="F29" s="16"/>
      <c r="G29" s="15"/>
      <c r="H29" s="17">
        <f>E29/$E$30</f>
        <v>0.12195121951219512</v>
      </c>
    </row>
    <row r="30" spans="2:8" ht="19.5" customHeight="1" x14ac:dyDescent="0.2">
      <c r="B30" s="22" t="s">
        <v>1</v>
      </c>
      <c r="C30" s="81"/>
      <c r="D30" s="21"/>
      <c r="E30" s="59">
        <f>SUM(E24:E26)</f>
        <v>87740000</v>
      </c>
      <c r="F30" s="23"/>
      <c r="G30" s="24"/>
      <c r="H30" s="25"/>
    </row>
  </sheetData>
  <sheetProtection algorithmName="SHA-512" hashValue="LRAoR8EVUSaVowDndAkxyjPYxgK66Ar97096kjIhpVNh93JI6jRcaqEJ1uSmCeSmQZAgJnBWGM0aTEZJF/it8Q==" saltValue="zqEN2g70WCXTTX5bSdGpDQ==" spinCount="100000" sheet="1" objects="1" scenarios="1"/>
  <protectedRanges>
    <protectedRange sqref="D14:E19" name="Oblast1"/>
  </protectedRanges>
  <conditionalFormatting sqref="G18:G19">
    <cfRule type="expression" dxfId="3" priority="7">
      <formula>G18&lt;=F18</formula>
    </cfRule>
    <cfRule type="expression" dxfId="2" priority="1">
      <formula>G18&gt;F18</formula>
    </cfRule>
  </conditionalFormatting>
  <conditionalFormatting sqref="G20">
    <cfRule type="expression" dxfId="1" priority="2">
      <formula>G20&gt;F20</formula>
    </cfRule>
    <cfRule type="expression" dxfId="0" priority="3">
      <formula>G20&lt;=F20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Heřmánek Jan</cp:lastModifiedBy>
  <cp:lastPrinted>2022-04-04T14:43:27Z</cp:lastPrinted>
  <dcterms:created xsi:type="dcterms:W3CDTF">2022-04-04T08:24:21Z</dcterms:created>
  <dcterms:modified xsi:type="dcterms:W3CDTF">2022-09-13T05:51:40Z</dcterms:modified>
</cp:coreProperties>
</file>