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1305" windowWidth="19440" windowHeight="11340"/>
  </bookViews>
  <sheets>
    <sheet name="HMG 2017" sheetId="4" r:id="rId1"/>
    <sheet name="List1" sheetId="6" r:id="rId2"/>
  </sheets>
  <definedNames>
    <definedName name="_xlnm._FilterDatabase" localSheetId="0" hidden="1">'HMG 2017'!$A$6:$AE$8</definedName>
    <definedName name="_Ref363218695" localSheetId="0">'HMG 2017'!#REF!</definedName>
  </definedNames>
  <calcPr calcId="145621"/>
</workbook>
</file>

<file path=xl/calcChain.xml><?xml version="1.0" encoding="utf-8"?>
<calcChain xmlns="http://schemas.openxmlformats.org/spreadsheetml/2006/main">
  <c r="L8" i="4" l="1"/>
  <c r="J8" i="4" s="1"/>
  <c r="L7" i="4"/>
  <c r="J7" i="4" s="1"/>
  <c r="G11" i="6" l="1"/>
  <c r="G12" i="6"/>
  <c r="F13" i="6"/>
</calcChain>
</file>

<file path=xl/sharedStrings.xml><?xml version="1.0" encoding="utf-8"?>
<sst xmlns="http://schemas.openxmlformats.org/spreadsheetml/2006/main" count="133" uniqueCount="99">
  <si>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</si>
  <si>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</si>
  <si>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</si>
  <si>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</si>
  <si>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</si>
  <si>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</si>
  <si>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</si>
  <si>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</si>
  <si>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</si>
  <si>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</si>
  <si>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</si>
  <si>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</si>
  <si>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</si>
  <si>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</si>
  <si>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</si>
  <si>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</si>
  <si>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</si>
  <si>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</si>
  <si>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</si>
  <si>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</si>
  <si>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</si>
  <si>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</si>
  <si>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</si>
  <si>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</si>
  <si>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</si>
  <si>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</si>
  <si>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</si>
  <si>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</si>
  <si>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</si>
  <si>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</si>
  <si>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</si>
  <si>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</si>
  <si>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</si>
  <si>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</si>
  <si>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</si>
  <si>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</si>
  <si>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</si>
  <si>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</si>
  <si>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</si>
  <si>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</si>
  <si>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</si>
  <si>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</si>
  <si>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</si>
  <si>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</si>
  <si>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</si>
  <si>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</si>
  <si>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</si>
  <si>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</si>
  <si>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</si>
  <si>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</si>
  <si>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</si>
  <si>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t>Území
(místo dopadu)</t>
  </si>
  <si>
    <t>Výzvy z hlediska posloupnosti synergické vazby</t>
  </si>
  <si>
    <t>v</t>
  </si>
  <si>
    <t>j - l</t>
  </si>
  <si>
    <t>a - h</t>
  </si>
  <si>
    <t>t</t>
  </si>
  <si>
    <t>s - t</t>
  </si>
  <si>
    <t>w - z</t>
  </si>
  <si>
    <t>Alokace plánové výzvy (podpora)</t>
  </si>
  <si>
    <t>Řídící orgán vyplní druh výzvy: kolová nebo průběžná.</t>
  </si>
  <si>
    <t xml:space="preserve">Řídící orgán doplní model hodnocení: jednokolový nebo dvoukolový. </t>
  </si>
  <si>
    <t>n-q</t>
  </si>
  <si>
    <t>Řídící orgán doplní minimálně měsíc a rok k jednotlivým datovým položkám. Na zvážení řídícího orgánu je možné doplnit konkrétní den.</t>
  </si>
  <si>
    <t>Řídící orgán doplní: ANO nebo NE.</t>
  </si>
  <si>
    <t>Poznámky k vyplnění jednotlivých polí:</t>
  </si>
  <si>
    <t>Řídící orgán vyplňuje podle relevantnosti jednotlivých úrovní pro jednotlivé programy spolufinancované z ESI fondů. U nerelevantních polí uvede N/R.</t>
  </si>
  <si>
    <t>Řídící orgán doplní alokaci (podporu) v CZK se zaokrouhlením na celá čísla.</t>
  </si>
  <si>
    <t>Řídící orgán popíše zacílení výzvy - textové pole. U nerelevantních polí uvede N/R - to znamená, že výzva nebude zacílena a bude podporováno vše, co je uvedeno v programovém dokumentu.</t>
  </si>
  <si>
    <t>Řídící orgán vyplňuje pouze u relevantních výzev, tj. pouze výzev s dvoukolovým hodnocením. U nerelevantních polí uvede N/R.</t>
  </si>
  <si>
    <t>Řídící orgán vyplní, zda jde o výzvu počáteční nebo navazující, v případě, že u sloupce "t" doplnil ANO. Pokud doplnil NE, uvede N/R.</t>
  </si>
  <si>
    <t>Řídící orgán popíše synergii v případě, že u sloupce "t" doplnil ANO. Pokud doplnil NE, uvede N/R.</t>
  </si>
  <si>
    <t>Řídící orgán vyplní v případě, že u sloupce "t" doplnil ANO. Pokud doplnil NE, uvede N/R.</t>
  </si>
  <si>
    <t>N/R</t>
  </si>
  <si>
    <t>jednokolový</t>
  </si>
  <si>
    <t>Ano</t>
  </si>
  <si>
    <t>Ne</t>
  </si>
  <si>
    <t>Celková alokace (CZK)</t>
  </si>
  <si>
    <t>Z toho příspěvek Unie (CZK)</t>
  </si>
  <si>
    <t>Z toho národní spolufinancování (CZK)</t>
  </si>
  <si>
    <t>kolová</t>
  </si>
  <si>
    <t>NR</t>
  </si>
  <si>
    <t>IP 9a</t>
  </si>
  <si>
    <t>OP Z, OP PPR</t>
  </si>
  <si>
    <t>2.1 Zvýšení kvality a dostupnosti služeb vedoucí k sociální inkluzi</t>
  </si>
  <si>
    <t>Osoby sociálně vyloučené či ohrožené sociálním vyloučením, osoby se zdravotním postižením</t>
  </si>
  <si>
    <t>Nestátní neziskové organizace, OSS, PO OSS, kraje, organizace zřizované nebo zakládané kraji, obce, organizace zřizované nebo zakládané obcemi, dobrovolné svazky obcí, organizace zřizované nebo zakládané dobrovolnými svazky obcí, církve, církevní organizace</t>
  </si>
  <si>
    <r>
      <t>Druh výzvy</t>
    </r>
    <r>
      <rPr>
        <b/>
        <vertAlign val="superscript"/>
        <sz val="10"/>
        <rFont val="Arial"/>
        <family val="2"/>
        <charset val="238"/>
      </rPr>
      <t xml:space="preserve"> </t>
    </r>
  </si>
  <si>
    <t>Datovým zdrojem pro definování datových položek Harmonogramu výzev na rok 2016 je MP monitorování a MP MS2014+.</t>
  </si>
  <si>
    <t>Rozvoj sociálních služeb II.</t>
  </si>
  <si>
    <t>Rozvoj sociálních služeb (SVL) II.</t>
  </si>
  <si>
    <t>Správní obvody obcí s rozšířenou působností, na jejichž území se nenachází sociálně vyloučené lokality, mimo hl.m. Praha</t>
  </si>
  <si>
    <t>Správní obvody obcí s rozšířenou působností, na jejichž území se nachází sociálně vyloučené lokality, mimo hl.m. Praha</t>
  </si>
  <si>
    <t>Plánovaná data udávají pouze měsíce</t>
  </si>
  <si>
    <t xml:space="preserve">Nákup objektů, zařízení a vybavení a stavební úpravy pro vybrané sociální služby.       </t>
  </si>
  <si>
    <t>Harmonogram výzev pro IROP na rok 2018 (k 8.6.2017)</t>
  </si>
  <si>
    <t>Při přepočtu byl použit kurz 26,947  Kč za 1 EUR.</t>
  </si>
  <si>
    <t>Do správních obvodu ORP se SVL jde 70 % z alokací prioritní osy 2.</t>
  </si>
  <si>
    <t>Zdravotnické služby a péče o zdraví,  Sociální začleňování a boj s chudobou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</si>
</sst>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16" x14ac:knownFonts="1">
    <font>
      <sz val="11"/>
      <color theme="1"/>
      <name val="Calibri"/>
      <family val="2"/>
      <charset val="238"/>
      <scheme val="minor"/>
    </font>
    <font>
      <sz val="10"/>
      <name val="Arial"/>
      <family val="2"/>
      <charset val="238"/>
    </font>
    <font>
      <sz val="8"/>
      <color theme="1"/>
      <name val="Calibri"/>
      <family val="2"/>
      <charset val="238"/>
      <scheme val="minor"/>
    </font>
    <font>
      <i/>
      <sz val="8"/>
      <color theme="1"/>
      <name val="Calibri"/>
      <family val="2"/>
      <charset val="238"/>
      <scheme val="minor"/>
    </font>
    <font>
      <b/>
      <sz val="16"/>
      <name val="Arial"/>
      <family val="2"/>
      <charset val="238"/>
    </font>
    <font>
      <b/>
      <sz val="10"/>
      <name val="Arial"/>
      <family val="2"/>
      <charset val="238"/>
    </font>
    <font>
      <b/>
      <vertAlign val="superscript"/>
      <sz val="10"/>
      <name val="Arial"/>
      <family val="2"/>
      <charset val="238"/>
    </font>
    <font>
      <i/>
      <sz val="10"/>
      <name val="Arial"/>
      <family val="2"/>
      <charset val="238"/>
    </font>
    <font>
      <i/>
      <sz val="10"/>
      <name val="Calibri"/>
      <family val="2"/>
      <charset val="238"/>
      <scheme val="minor"/>
    </font>
    <font>
      <sz val="11"/>
      <name val="Arial"/>
      <family val="2"/>
      <charset val="238"/>
    </font>
    <font>
      <sz val="11"/>
      <name val="Calibri"/>
      <family val="2"/>
      <charset val="238"/>
      <scheme val="minor"/>
    </font>
    <font>
      <sz val="10"/>
      <name val="Calibri"/>
      <family val="2"/>
      <charset val="238"/>
      <scheme val="minor"/>
    </font>
    <font>
      <b/>
      <i/>
      <sz val="10"/>
      <name val="Arial"/>
      <family val="2"/>
      <charset val="238"/>
    </font>
    <font>
      <sz val="12"/>
      <name val="Arial"/>
      <family val="2"/>
      <charset val="238"/>
    </font>
    <font>
      <sz val="8"/>
      <name val="Arial"/>
      <family val="2"/>
      <charset val="238"/>
    </font>
    <font>
      <sz val="10"/>
      <color theme="1"/>
      <name val="Arial"/>
      <family val="2"/>
      <charset val="238"/>
    </font>
  </fonts>
  <fills count="11">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s>
  <cellStyleXfs count="1">
    <xf numFmtId="0" fontId="0" fillId="0" borderId="0"/>
  </cellStyleXfs>
  <cellXfs count="6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10" borderId="0" xfId="0" applyFont="1" applyFill="1" applyAlignment="1">
      <alignment horizontal="left" vertical="center"/>
    </xf>
    <xf numFmtId="0" fontId="4" fillId="0" borderId="2"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9" fillId="0" borderId="0" xfId="0" applyFont="1" applyAlignment="1">
      <alignment vertical="center"/>
    </xf>
    <xf numFmtId="1" fontId="0" fillId="0" borderId="0" xfId="0" applyNumberFormat="1"/>
    <xf numFmtId="3" fontId="1" fillId="0" borderId="1" xfId="0" applyNumberFormat="1" applyFont="1" applyFill="1" applyBorder="1" applyAlignment="1">
      <alignment horizontal="left" vertical="center" wrapText="1"/>
    </xf>
    <xf numFmtId="0" fontId="0" fillId="0" borderId="0" xfId="0"/>
    <xf numFmtId="0" fontId="1" fillId="0" borderId="1" xfId="0" applyFont="1" applyFill="1" applyBorder="1" applyAlignment="1">
      <alignment vertical="center" wrapText="1"/>
    </xf>
    <xf numFmtId="3" fontId="1" fillId="10" borderId="0" xfId="0" applyNumberFormat="1" applyFont="1" applyFill="1" applyBorder="1" applyAlignment="1">
      <alignment horizontal="left" vertical="center" wrapText="1"/>
    </xf>
    <xf numFmtId="0" fontId="10" fillId="0" borderId="0" xfId="0" applyFont="1" applyFill="1" applyAlignment="1">
      <alignment vertical="center"/>
    </xf>
    <xf numFmtId="164" fontId="1" fillId="0" borderId="0" xfId="0" applyNumberFormat="1" applyFont="1" applyBorder="1" applyAlignment="1">
      <alignment horizontal="left" vertical="center" wrapText="1"/>
    </xf>
    <xf numFmtId="0" fontId="9" fillId="0" borderId="0" xfId="0" applyFont="1" applyAlignment="1">
      <alignment horizontal="justify" vertical="center"/>
    </xf>
    <xf numFmtId="0" fontId="10" fillId="0" borderId="0" xfId="0" applyFont="1" applyBorder="1" applyAlignment="1">
      <alignment vertical="center"/>
    </xf>
    <xf numFmtId="0" fontId="13" fillId="0" borderId="0" xfId="0" applyFont="1" applyAlignment="1">
      <alignment horizontal="justify" vertical="center"/>
    </xf>
    <xf numFmtId="0" fontId="12" fillId="0" borderId="8" xfId="0" applyFont="1" applyBorder="1" applyAlignment="1">
      <alignment horizontal="center" vertical="center"/>
    </xf>
    <xf numFmtId="0" fontId="14" fillId="0" borderId="0" xfId="0" applyFont="1" applyAlignment="1">
      <alignment horizontal="justify" vertical="center"/>
    </xf>
    <xf numFmtId="0" fontId="10" fillId="0" borderId="0" xfId="0" applyFont="1" applyFill="1" applyBorder="1" applyAlignment="1">
      <alignment vertical="center"/>
    </xf>
    <xf numFmtId="0" fontId="15" fillId="0" borderId="1" xfId="0" applyFont="1" applyFill="1" applyBorder="1" applyAlignment="1">
      <alignment horizontal="left" vertical="center" wrapText="1"/>
    </xf>
    <xf numFmtId="0" fontId="1" fillId="10" borderId="0" xfId="0" applyFont="1" applyFill="1" applyBorder="1" applyAlignment="1">
      <alignment horizontal="left" vertical="center" wrapText="1"/>
    </xf>
    <xf numFmtId="0" fontId="12" fillId="0" borderId="0" xfId="0" applyFont="1" applyAlignment="1">
      <alignment horizontal="left" vertical="center"/>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0" borderId="0" xfId="0" applyFont="1" applyBorder="1" applyAlignment="1">
      <alignment horizontal="center" vertical="center"/>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5" fillId="0" borderId="7" xfId="0" applyFont="1" applyFill="1"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
  <sheetViews>
    <sheetView tabSelected="1" topLeftCell="E1" zoomScale="70" zoomScaleNormal="70" workbookViewId="0">
      <pane ySplit="6" topLeftCell="A7" activePane="bottomLeft" state="frozen"/>
      <selection pane="bottomLeft" activeCell="P7" sqref="P7"/>
    </sheetView>
  </sheetViews>
  <sheetFormatPr defaultRowHeight="15" x14ac:dyDescent="0.25"/>
  <cols>
    <col min="1" max="1" width="7.5703125" style="20" customWidth="1"/>
    <col min="2" max="2" width="16.42578125" style="20" customWidth="1"/>
    <col min="3" max="3" width="9.140625" style="20"/>
    <col min="4" max="4" width="12.7109375" style="20" customWidth="1"/>
    <col min="5" max="5" width="17.42578125" style="21" customWidth="1"/>
    <col min="6" max="6" width="9.140625" style="20"/>
    <col min="7" max="7" width="13.140625" style="20" customWidth="1"/>
    <col min="8" max="8" width="9.140625" style="20"/>
    <col min="9" max="9" width="9.140625" style="20" customWidth="1"/>
    <col min="10" max="10" width="20.42578125" style="20" customWidth="1"/>
    <col min="11" max="12" width="17.28515625" style="20" customWidth="1"/>
    <col min="13" max="13" width="12.42578125" style="20" customWidth="1"/>
    <col min="14" max="14" width="11" style="20" customWidth="1"/>
    <col min="15" max="15" width="10.85546875" style="20" customWidth="1"/>
    <col min="16" max="16" width="12.42578125" style="20" customWidth="1"/>
    <col min="17" max="17" width="9.7109375" style="20" customWidth="1"/>
    <col min="18" max="18" width="33.5703125" style="20" customWidth="1"/>
    <col min="19" max="19" width="22" style="20" customWidth="1"/>
    <col min="20" max="20" width="16.28515625" style="20" customWidth="1"/>
    <col min="21" max="21" width="31.7109375" style="23" customWidth="1"/>
    <col min="22" max="22" width="17.140625" style="20" customWidth="1"/>
    <col min="23" max="23" width="12.42578125" style="20" customWidth="1"/>
    <col min="24" max="24" width="12.85546875" style="20" customWidth="1"/>
    <col min="25" max="25" width="9.140625" style="20" customWidth="1"/>
    <col min="26" max="26" width="26" style="20" bestFit="1" customWidth="1"/>
    <col min="27" max="27" width="11.42578125" style="22" customWidth="1"/>
    <col min="28" max="28" width="10.5703125" style="20" customWidth="1"/>
    <col min="29" max="29" width="11.28515625" style="20" customWidth="1"/>
    <col min="30" max="30" width="10.28515625" style="1" customWidth="1"/>
    <col min="31" max="31" width="18.28515625" style="1" customWidth="1"/>
    <col min="32" max="16384" width="9.140625" style="1"/>
  </cols>
  <sheetData>
    <row r="1" spans="1:31" s="2" customFormat="1" ht="20.25" x14ac:dyDescent="0.25">
      <c r="A1" s="55" t="s">
        <v>95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31" s="2" customFormat="1" ht="20.25"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31" s="3" customFormat="1" ht="12.75" x14ac:dyDescent="0.25">
      <c r="A3" s="56" t="s">
        <v>0</v>
      </c>
      <c r="B3" s="57"/>
      <c r="C3" s="57"/>
      <c r="D3" s="57"/>
      <c r="E3" s="57"/>
      <c r="F3" s="57"/>
      <c r="G3" s="57"/>
      <c r="H3" s="58"/>
      <c r="I3" s="59" t="s">
        <v>1</v>
      </c>
      <c r="J3" s="60"/>
      <c r="K3" s="60"/>
      <c r="L3" s="60"/>
      <c r="M3" s="60"/>
      <c r="N3" s="60"/>
      <c r="O3" s="60"/>
      <c r="P3" s="60"/>
      <c r="Q3" s="61"/>
      <c r="R3" s="62" t="s">
        <v>32</v>
      </c>
      <c r="S3" s="62"/>
      <c r="T3" s="62"/>
      <c r="U3" s="62"/>
      <c r="V3" s="63" t="s">
        <v>37</v>
      </c>
      <c r="W3" s="63"/>
      <c r="X3" s="63"/>
      <c r="Y3" s="63"/>
      <c r="Z3" s="63"/>
      <c r="AA3" s="63"/>
      <c r="AB3" s="63"/>
      <c r="AC3" s="63"/>
    </row>
    <row r="4" spans="1:31" s="2" customFormat="1" ht="12.75" x14ac:dyDescent="0.25">
      <c r="A4" s="48" t="s">
        <v>2</v>
      </c>
      <c r="B4" s="48" t="s">
        <v>3</v>
      </c>
      <c r="C4" s="48" t="s">
        <v>4</v>
      </c>
      <c r="D4" s="48" t="s">
        <v>5</v>
      </c>
      <c r="E4" s="64" t="s">
        <v>6</v>
      </c>
      <c r="F4" s="48" t="s">
        <v>7</v>
      </c>
      <c r="G4" s="48" t="s">
        <v>8</v>
      </c>
      <c r="H4" s="48" t="s">
        <v>9</v>
      </c>
      <c r="I4" s="49" t="s">
        <v>87</v>
      </c>
      <c r="J4" s="50" t="s">
        <v>59</v>
      </c>
      <c r="K4" s="51"/>
      <c r="L4" s="52"/>
      <c r="M4" s="53" t="s">
        <v>10</v>
      </c>
      <c r="N4" s="53" t="s">
        <v>11</v>
      </c>
      <c r="O4" s="53" t="s">
        <v>12</v>
      </c>
      <c r="P4" s="53" t="s">
        <v>13</v>
      </c>
      <c r="Q4" s="53" t="s">
        <v>14</v>
      </c>
      <c r="R4" s="46" t="s">
        <v>33</v>
      </c>
      <c r="S4" s="46" t="s">
        <v>34</v>
      </c>
      <c r="T4" s="46" t="s">
        <v>51</v>
      </c>
      <c r="U4" s="46" t="s">
        <v>35</v>
      </c>
      <c r="V4" s="45" t="s">
        <v>38</v>
      </c>
      <c r="W4" s="45" t="s">
        <v>39</v>
      </c>
      <c r="X4" s="45" t="s">
        <v>52</v>
      </c>
      <c r="Y4" s="45" t="s">
        <v>40</v>
      </c>
      <c r="Z4" s="45" t="s">
        <v>41</v>
      </c>
      <c r="AA4" s="45" t="s">
        <v>42</v>
      </c>
      <c r="AB4" s="45" t="s">
        <v>43</v>
      </c>
      <c r="AC4" s="45" t="s">
        <v>44</v>
      </c>
    </row>
    <row r="5" spans="1:31" s="2" customFormat="1" ht="85.5" customHeight="1" x14ac:dyDescent="0.25">
      <c r="A5" s="48"/>
      <c r="B5" s="48"/>
      <c r="C5" s="48"/>
      <c r="D5" s="48"/>
      <c r="E5" s="65"/>
      <c r="F5" s="48"/>
      <c r="G5" s="48"/>
      <c r="H5" s="48"/>
      <c r="I5" s="49"/>
      <c r="J5" s="7" t="s">
        <v>77</v>
      </c>
      <c r="K5" s="8" t="s">
        <v>78</v>
      </c>
      <c r="L5" s="8" t="s">
        <v>79</v>
      </c>
      <c r="M5" s="54"/>
      <c r="N5" s="54"/>
      <c r="O5" s="54"/>
      <c r="P5" s="54"/>
      <c r="Q5" s="54"/>
      <c r="R5" s="47"/>
      <c r="S5" s="47"/>
      <c r="T5" s="47"/>
      <c r="U5" s="47"/>
      <c r="V5" s="45"/>
      <c r="W5" s="45"/>
      <c r="X5" s="45"/>
      <c r="Y5" s="45"/>
      <c r="Z5" s="45"/>
      <c r="AA5" s="45"/>
      <c r="AB5" s="45"/>
      <c r="AC5" s="45"/>
    </row>
    <row r="6" spans="1:31" s="4" customFormat="1" ht="12.75" x14ac:dyDescent="0.25">
      <c r="A6" s="9" t="s">
        <v>15</v>
      </c>
      <c r="B6" s="9" t="s">
        <v>16</v>
      </c>
      <c r="C6" s="9" t="s">
        <v>17</v>
      </c>
      <c r="D6" s="9" t="s">
        <v>18</v>
      </c>
      <c r="E6" s="10" t="s">
        <v>19</v>
      </c>
      <c r="F6" s="9" t="s">
        <v>20</v>
      </c>
      <c r="G6" s="9" t="s">
        <v>21</v>
      </c>
      <c r="H6" s="9" t="s">
        <v>22</v>
      </c>
      <c r="I6" s="11" t="s">
        <v>23</v>
      </c>
      <c r="J6" s="12" t="s">
        <v>24</v>
      </c>
      <c r="K6" s="11" t="s">
        <v>25</v>
      </c>
      <c r="L6" s="11" t="s">
        <v>26</v>
      </c>
      <c r="M6" s="11" t="s">
        <v>27</v>
      </c>
      <c r="N6" s="11" t="s">
        <v>28</v>
      </c>
      <c r="O6" s="11" t="s">
        <v>29</v>
      </c>
      <c r="P6" s="11" t="s">
        <v>30</v>
      </c>
      <c r="Q6" s="11" t="s">
        <v>31</v>
      </c>
      <c r="R6" s="13" t="s">
        <v>36</v>
      </c>
      <c r="S6" s="13" t="s">
        <v>36</v>
      </c>
      <c r="T6" s="13" t="s">
        <v>36</v>
      </c>
      <c r="U6" s="13" t="s">
        <v>36</v>
      </c>
      <c r="V6" s="14" t="s">
        <v>45</v>
      </c>
      <c r="W6" s="14" t="s">
        <v>56</v>
      </c>
      <c r="X6" s="14" t="s">
        <v>46</v>
      </c>
      <c r="Y6" s="14" t="s">
        <v>53</v>
      </c>
      <c r="Z6" s="14" t="s">
        <v>47</v>
      </c>
      <c r="AA6" s="15" t="s">
        <v>48</v>
      </c>
      <c r="AB6" s="14" t="s">
        <v>49</v>
      </c>
      <c r="AC6" s="14" t="s">
        <v>50</v>
      </c>
    </row>
    <row r="7" spans="1:31" s="5" customFormat="1" ht="137.25" customHeight="1" x14ac:dyDescent="0.25">
      <c r="A7" s="18">
        <v>81</v>
      </c>
      <c r="B7" s="37" t="s">
        <v>89</v>
      </c>
      <c r="C7" s="18">
        <v>2</v>
      </c>
      <c r="D7" s="18" t="s">
        <v>82</v>
      </c>
      <c r="E7" s="27" t="s">
        <v>84</v>
      </c>
      <c r="F7" s="18" t="s">
        <v>73</v>
      </c>
      <c r="G7" s="18" t="s">
        <v>73</v>
      </c>
      <c r="H7" s="18" t="s">
        <v>73</v>
      </c>
      <c r="I7" s="18" t="s">
        <v>80</v>
      </c>
      <c r="J7" s="25">
        <f>K7+L7</f>
        <v>176470588.2352941</v>
      </c>
      <c r="K7" s="25">
        <v>150000000</v>
      </c>
      <c r="L7" s="25">
        <f>K7*(15/85)</f>
        <v>26470588.235294119</v>
      </c>
      <c r="M7" s="18" t="s">
        <v>74</v>
      </c>
      <c r="N7" s="19">
        <v>43160</v>
      </c>
      <c r="O7" s="19">
        <v>43191</v>
      </c>
      <c r="P7" s="18" t="s">
        <v>81</v>
      </c>
      <c r="Q7" s="19">
        <v>43344</v>
      </c>
      <c r="R7" s="27" t="s">
        <v>94</v>
      </c>
      <c r="S7" s="27" t="s">
        <v>85</v>
      </c>
      <c r="T7" s="18" t="s">
        <v>91</v>
      </c>
      <c r="U7" s="18" t="s">
        <v>86</v>
      </c>
      <c r="V7" s="16" t="s">
        <v>75</v>
      </c>
      <c r="W7" s="16" t="s">
        <v>76</v>
      </c>
      <c r="X7" s="16" t="s">
        <v>73</v>
      </c>
      <c r="Y7" s="16" t="s">
        <v>73</v>
      </c>
      <c r="Z7" s="66" t="s">
        <v>98</v>
      </c>
      <c r="AA7" s="18" t="s">
        <v>83</v>
      </c>
      <c r="AB7" s="16" t="s">
        <v>73</v>
      </c>
      <c r="AC7" s="16" t="s">
        <v>73</v>
      </c>
    </row>
    <row r="8" spans="1:31" s="5" customFormat="1" ht="132.75" customHeight="1" x14ac:dyDescent="0.25">
      <c r="A8" s="18">
        <v>82</v>
      </c>
      <c r="B8" s="37" t="s">
        <v>90</v>
      </c>
      <c r="C8" s="18">
        <v>2</v>
      </c>
      <c r="D8" s="18" t="s">
        <v>82</v>
      </c>
      <c r="E8" s="17" t="s">
        <v>84</v>
      </c>
      <c r="F8" s="18" t="s">
        <v>73</v>
      </c>
      <c r="G8" s="18" t="s">
        <v>73</v>
      </c>
      <c r="H8" s="18" t="s">
        <v>73</v>
      </c>
      <c r="I8" s="18" t="s">
        <v>80</v>
      </c>
      <c r="J8" s="25">
        <f>K8+L8</f>
        <v>411764705.88235295</v>
      </c>
      <c r="K8" s="25">
        <v>350000000</v>
      </c>
      <c r="L8" s="25">
        <f>K8*(15/85)</f>
        <v>61764705.882352948</v>
      </c>
      <c r="M8" s="18" t="s">
        <v>74</v>
      </c>
      <c r="N8" s="19">
        <v>43160</v>
      </c>
      <c r="O8" s="19">
        <v>43191</v>
      </c>
      <c r="P8" s="18" t="s">
        <v>81</v>
      </c>
      <c r="Q8" s="19">
        <v>43344</v>
      </c>
      <c r="R8" s="27" t="s">
        <v>94</v>
      </c>
      <c r="S8" s="17" t="s">
        <v>85</v>
      </c>
      <c r="T8" s="18" t="s">
        <v>92</v>
      </c>
      <c r="U8" s="18" t="s">
        <v>86</v>
      </c>
      <c r="V8" s="16" t="s">
        <v>75</v>
      </c>
      <c r="W8" s="16" t="s">
        <v>76</v>
      </c>
      <c r="X8" s="16" t="s">
        <v>73</v>
      </c>
      <c r="Y8" s="16" t="s">
        <v>73</v>
      </c>
      <c r="Z8" s="66" t="s">
        <v>98</v>
      </c>
      <c r="AA8" s="18" t="s">
        <v>83</v>
      </c>
      <c r="AB8" s="16" t="s">
        <v>73</v>
      </c>
      <c r="AC8" s="16" t="s">
        <v>73</v>
      </c>
    </row>
    <row r="9" spans="1:31" x14ac:dyDescent="0.25">
      <c r="A9" s="38" t="s">
        <v>97</v>
      </c>
      <c r="B9" s="38"/>
      <c r="C9" s="38"/>
      <c r="D9" s="38"/>
      <c r="E9" s="38"/>
      <c r="F9" s="38"/>
      <c r="G9" s="38"/>
      <c r="H9" s="38"/>
      <c r="I9" s="38"/>
      <c r="J9" s="38"/>
      <c r="K9" s="38"/>
      <c r="L9" s="38"/>
      <c r="M9" s="38"/>
      <c r="N9" s="38"/>
      <c r="O9" s="38"/>
      <c r="P9" s="38"/>
      <c r="Q9" s="38"/>
      <c r="R9" s="38"/>
      <c r="S9" s="38"/>
      <c r="T9" s="38"/>
      <c r="U9" s="38"/>
      <c r="V9" s="38"/>
      <c r="W9" s="38"/>
      <c r="X9" s="38"/>
      <c r="Y9" s="26"/>
      <c r="Z9" s="26"/>
      <c r="AA9" s="26"/>
      <c r="AB9" s="26"/>
      <c r="AC9" s="26"/>
      <c r="AD9" s="26"/>
      <c r="AE9" s="26"/>
    </row>
    <row r="10" spans="1:31" x14ac:dyDescent="0.25">
      <c r="A10" s="38" t="s">
        <v>96</v>
      </c>
      <c r="B10" s="38"/>
      <c r="C10" s="38"/>
      <c r="D10" s="38"/>
      <c r="E10" s="38"/>
      <c r="F10" s="38"/>
      <c r="G10" s="38"/>
      <c r="H10" s="38"/>
      <c r="I10" s="38"/>
      <c r="J10" s="38"/>
      <c r="K10" s="38"/>
      <c r="L10" s="38"/>
      <c r="M10" s="38"/>
      <c r="N10" s="38"/>
      <c r="O10" s="38"/>
      <c r="P10" s="38"/>
      <c r="Q10" s="38"/>
      <c r="R10" s="38"/>
      <c r="S10" s="38"/>
      <c r="T10" s="38"/>
      <c r="U10" s="38"/>
      <c r="V10" s="38"/>
      <c r="W10" s="38"/>
      <c r="X10" s="38"/>
      <c r="Y10" s="26"/>
      <c r="Z10" s="26"/>
      <c r="AA10" s="26"/>
      <c r="AB10" s="26"/>
      <c r="AC10" s="26"/>
      <c r="AD10" s="26"/>
      <c r="AE10" s="26"/>
    </row>
    <row r="11" spans="1:31" x14ac:dyDescent="0.25">
      <c r="A11" s="38" t="s">
        <v>93</v>
      </c>
      <c r="B11" s="38"/>
      <c r="C11" s="38"/>
      <c r="D11" s="38"/>
      <c r="E11" s="38"/>
      <c r="F11" s="38"/>
      <c r="G11" s="38"/>
      <c r="H11" s="38"/>
      <c r="I11" s="38"/>
      <c r="J11" s="38"/>
      <c r="K11" s="38"/>
      <c r="L11" s="38"/>
      <c r="M11" s="38"/>
      <c r="N11" s="38"/>
      <c r="O11" s="38"/>
      <c r="P11" s="38"/>
      <c r="Q11" s="38"/>
      <c r="R11" s="38"/>
      <c r="S11" s="38"/>
      <c r="T11" s="38"/>
      <c r="U11" s="38"/>
      <c r="V11" s="38"/>
      <c r="W11" s="38"/>
      <c r="X11" s="38"/>
      <c r="Y11" s="26"/>
      <c r="Z11" s="26"/>
      <c r="AA11" s="26"/>
      <c r="AB11" s="26"/>
      <c r="AC11" s="26"/>
      <c r="AD11" s="26"/>
      <c r="AE11" s="26"/>
    </row>
    <row r="12" spans="1:31" x14ac:dyDescent="0.25">
      <c r="A12" s="26"/>
      <c r="B12" s="26"/>
      <c r="C12" s="26"/>
      <c r="D12" s="26"/>
      <c r="E12" s="26"/>
      <c r="F12" s="26"/>
      <c r="G12" s="26"/>
      <c r="H12" s="26"/>
      <c r="I12" s="26"/>
      <c r="J12" s="29"/>
      <c r="K12" s="29"/>
      <c r="L12" s="29"/>
      <c r="M12" s="26"/>
      <c r="N12" s="26"/>
      <c r="O12" s="30"/>
      <c r="P12" s="26"/>
      <c r="Q12" s="26"/>
      <c r="R12" s="26"/>
      <c r="S12" s="26"/>
      <c r="T12" s="26"/>
      <c r="U12" s="31"/>
      <c r="V12" s="26"/>
      <c r="W12" s="26"/>
      <c r="X12" s="26"/>
      <c r="Y12" s="26"/>
      <c r="Z12" s="26"/>
      <c r="AA12" s="26"/>
      <c r="AB12" s="26"/>
      <c r="AC12" s="26"/>
      <c r="AD12" s="26"/>
      <c r="AE12" s="26"/>
    </row>
    <row r="13" spans="1:31" ht="21.75" customHeight="1" x14ac:dyDescent="0.25">
      <c r="A13" s="39" t="s">
        <v>65</v>
      </c>
      <c r="B13" s="39"/>
      <c r="C13" s="39"/>
      <c r="D13" s="39"/>
      <c r="E13" s="39"/>
      <c r="F13" s="39"/>
      <c r="G13" s="39"/>
      <c r="H13" s="26"/>
      <c r="I13" s="26"/>
      <c r="J13" s="26"/>
      <c r="K13" s="26"/>
      <c r="L13" s="26"/>
      <c r="M13" s="26"/>
      <c r="N13" s="26"/>
      <c r="O13" s="30"/>
      <c r="P13" s="26"/>
      <c r="Q13" s="26"/>
      <c r="R13" s="26"/>
      <c r="S13" s="26"/>
      <c r="T13" s="26"/>
      <c r="U13" s="31"/>
      <c r="V13" s="26"/>
      <c r="W13" s="26"/>
      <c r="X13" s="26"/>
      <c r="Y13" s="26"/>
      <c r="Z13" s="26"/>
      <c r="AA13" s="26"/>
      <c r="AB13" s="26"/>
      <c r="AC13" s="26"/>
      <c r="AD13" s="26"/>
      <c r="AE13" s="26"/>
    </row>
    <row r="14" spans="1:31" ht="36.75" customHeight="1" x14ac:dyDescent="0.25">
      <c r="A14" s="40" t="s">
        <v>88</v>
      </c>
      <c r="B14" s="40"/>
      <c r="C14" s="40"/>
      <c r="D14" s="40"/>
      <c r="E14" s="40"/>
      <c r="F14" s="40"/>
      <c r="G14" s="40"/>
      <c r="H14" s="26"/>
      <c r="I14" s="26"/>
      <c r="J14" s="26"/>
      <c r="K14" s="28"/>
      <c r="L14" s="28"/>
      <c r="M14" s="32"/>
      <c r="N14" s="26"/>
      <c r="O14" s="30"/>
      <c r="P14" s="26"/>
      <c r="Q14" s="26"/>
      <c r="R14" s="26"/>
      <c r="S14" s="26"/>
      <c r="T14" s="26"/>
      <c r="U14" s="33"/>
      <c r="V14" s="26"/>
      <c r="W14" s="26"/>
      <c r="X14" s="26"/>
      <c r="Y14" s="26"/>
      <c r="Z14" s="26"/>
      <c r="AA14" s="26"/>
      <c r="AB14" s="26"/>
      <c r="AC14" s="26"/>
      <c r="AD14" s="26"/>
      <c r="AE14" s="26"/>
    </row>
    <row r="15" spans="1:31" ht="38.25" customHeight="1" x14ac:dyDescent="0.25">
      <c r="A15" s="34" t="s">
        <v>55</v>
      </c>
      <c r="B15" s="41" t="s">
        <v>66</v>
      </c>
      <c r="C15" s="41"/>
      <c r="D15" s="41"/>
      <c r="E15" s="41"/>
      <c r="F15" s="41"/>
      <c r="G15" s="41"/>
      <c r="H15" s="26"/>
      <c r="I15" s="26"/>
      <c r="J15" s="26"/>
      <c r="K15" s="32"/>
      <c r="L15" s="32"/>
      <c r="M15" s="32"/>
      <c r="N15" s="26"/>
      <c r="O15" s="30"/>
      <c r="P15" s="26"/>
      <c r="Q15" s="26"/>
      <c r="R15" s="26"/>
      <c r="S15" s="26"/>
      <c r="T15" s="26"/>
      <c r="U15" s="33"/>
    </row>
    <row r="16" spans="1:31" ht="24.75" customHeight="1" x14ac:dyDescent="0.25">
      <c r="A16" s="34" t="s">
        <v>23</v>
      </c>
      <c r="B16" s="41" t="s">
        <v>60</v>
      </c>
      <c r="C16" s="41"/>
      <c r="D16" s="41"/>
      <c r="E16" s="41"/>
      <c r="F16" s="41"/>
      <c r="G16" s="41"/>
      <c r="H16" s="26"/>
      <c r="I16" s="26"/>
      <c r="J16" s="26"/>
      <c r="K16" s="26"/>
      <c r="L16" s="26"/>
      <c r="M16" s="26"/>
      <c r="N16" s="26"/>
      <c r="O16" s="30"/>
      <c r="P16" s="26"/>
      <c r="Q16" s="26"/>
      <c r="R16" s="26"/>
      <c r="S16" s="26"/>
      <c r="T16" s="26"/>
      <c r="U16" s="35"/>
    </row>
    <row r="17" spans="1:21" ht="22.5" customHeight="1" x14ac:dyDescent="0.25">
      <c r="A17" s="34" t="s">
        <v>54</v>
      </c>
      <c r="B17" s="41" t="s">
        <v>67</v>
      </c>
      <c r="C17" s="41"/>
      <c r="D17" s="41"/>
      <c r="E17" s="41"/>
      <c r="F17" s="41"/>
      <c r="G17" s="41"/>
      <c r="H17" s="26"/>
      <c r="I17" s="26"/>
      <c r="J17" s="26"/>
      <c r="K17" s="26"/>
      <c r="L17" s="36"/>
      <c r="M17" s="26"/>
      <c r="N17" s="26"/>
      <c r="O17" s="30"/>
      <c r="P17" s="26"/>
      <c r="Q17" s="26"/>
      <c r="R17" s="26"/>
      <c r="S17" s="26"/>
      <c r="T17" s="26"/>
      <c r="U17" s="35"/>
    </row>
    <row r="18" spans="1:21" ht="24.75" customHeight="1" x14ac:dyDescent="0.25">
      <c r="A18" s="34" t="s">
        <v>27</v>
      </c>
      <c r="B18" s="41" t="s">
        <v>61</v>
      </c>
      <c r="C18" s="41"/>
      <c r="D18" s="41"/>
      <c r="E18" s="41"/>
      <c r="F18" s="41"/>
      <c r="G18" s="41"/>
      <c r="H18" s="26"/>
      <c r="I18" s="26"/>
      <c r="J18" s="26"/>
      <c r="K18" s="26"/>
      <c r="L18" s="26"/>
      <c r="M18" s="26"/>
      <c r="N18" s="26"/>
      <c r="O18" s="30"/>
      <c r="P18" s="26"/>
      <c r="Q18" s="26"/>
      <c r="R18" s="26"/>
      <c r="S18" s="26"/>
      <c r="T18" s="26"/>
      <c r="U18" s="35"/>
    </row>
    <row r="19" spans="1:21" ht="32.25" customHeight="1" x14ac:dyDescent="0.25">
      <c r="A19" s="34" t="s">
        <v>62</v>
      </c>
      <c r="B19" s="42" t="s">
        <v>63</v>
      </c>
      <c r="C19" s="43"/>
      <c r="D19" s="43"/>
      <c r="E19" s="43"/>
      <c r="F19" s="43"/>
      <c r="G19" s="44"/>
      <c r="H19" s="26"/>
      <c r="I19" s="26"/>
      <c r="J19" s="26"/>
      <c r="K19" s="26"/>
      <c r="L19" s="26"/>
      <c r="M19" s="26"/>
      <c r="N19" s="26"/>
      <c r="O19" s="32"/>
      <c r="P19" s="26"/>
      <c r="Q19" s="26"/>
      <c r="R19" s="26"/>
      <c r="S19" s="26"/>
      <c r="T19" s="26"/>
      <c r="U19" s="26"/>
    </row>
    <row r="20" spans="1:21" ht="27.75" customHeight="1" x14ac:dyDescent="0.25">
      <c r="A20" s="34" t="s">
        <v>30</v>
      </c>
      <c r="B20" s="41" t="s">
        <v>69</v>
      </c>
      <c r="C20" s="41"/>
      <c r="D20" s="41"/>
      <c r="E20" s="41"/>
      <c r="F20" s="41"/>
      <c r="G20" s="41"/>
      <c r="H20" s="26"/>
      <c r="I20" s="26"/>
      <c r="J20" s="26"/>
      <c r="K20" s="26"/>
      <c r="L20" s="26"/>
      <c r="M20" s="26"/>
      <c r="N20" s="26"/>
      <c r="O20" s="26"/>
      <c r="P20" s="26"/>
      <c r="Q20" s="26"/>
      <c r="R20" s="26"/>
      <c r="S20" s="26"/>
      <c r="T20" s="26"/>
      <c r="U20" s="26"/>
    </row>
    <row r="21" spans="1:21" ht="39" customHeight="1" x14ac:dyDescent="0.25">
      <c r="A21" s="34" t="s">
        <v>36</v>
      </c>
      <c r="B21" s="41" t="s">
        <v>68</v>
      </c>
      <c r="C21" s="41"/>
      <c r="D21" s="41"/>
      <c r="E21" s="41"/>
      <c r="F21" s="41"/>
      <c r="G21" s="41"/>
      <c r="H21" s="26"/>
      <c r="I21" s="26"/>
      <c r="J21" s="26"/>
      <c r="K21" s="26"/>
      <c r="L21" s="26"/>
      <c r="M21" s="26"/>
      <c r="N21" s="26"/>
      <c r="O21" s="26"/>
      <c r="P21" s="26"/>
      <c r="Q21" s="26"/>
      <c r="R21" s="26"/>
      <c r="S21" s="26"/>
      <c r="T21" s="26"/>
      <c r="U21" s="26"/>
    </row>
    <row r="22" spans="1:21" ht="27" customHeight="1" x14ac:dyDescent="0.25">
      <c r="A22" s="34" t="s">
        <v>57</v>
      </c>
      <c r="B22" s="41" t="s">
        <v>64</v>
      </c>
      <c r="C22" s="41"/>
      <c r="D22" s="41"/>
      <c r="E22" s="41"/>
      <c r="F22" s="41"/>
      <c r="G22" s="41"/>
      <c r="H22" s="26"/>
      <c r="I22" s="26"/>
      <c r="J22" s="26"/>
      <c r="K22" s="26"/>
      <c r="L22" s="26"/>
      <c r="M22" s="26"/>
      <c r="N22" s="26"/>
      <c r="O22" s="26"/>
      <c r="P22" s="26"/>
      <c r="Q22" s="26"/>
      <c r="R22" s="26"/>
      <c r="S22" s="26"/>
      <c r="T22" s="26"/>
      <c r="U22" s="26"/>
    </row>
    <row r="23" spans="1:21" ht="32.25" customHeight="1" x14ac:dyDescent="0.25">
      <c r="A23" s="34" t="s">
        <v>46</v>
      </c>
      <c r="B23" s="41" t="s">
        <v>70</v>
      </c>
      <c r="C23" s="41"/>
      <c r="D23" s="41"/>
      <c r="E23" s="41"/>
      <c r="F23" s="41"/>
      <c r="G23" s="41"/>
      <c r="H23" s="26"/>
      <c r="I23" s="26"/>
      <c r="J23" s="26"/>
      <c r="K23" s="26"/>
      <c r="L23" s="26"/>
      <c r="M23" s="26"/>
      <c r="N23" s="26"/>
      <c r="O23" s="26"/>
      <c r="P23" s="26"/>
      <c r="Q23" s="26"/>
      <c r="R23" s="26"/>
      <c r="S23" s="26"/>
      <c r="T23" s="26"/>
      <c r="U23" s="26"/>
    </row>
    <row r="24" spans="1:21" ht="24.75" customHeight="1" x14ac:dyDescent="0.25">
      <c r="A24" s="34" t="s">
        <v>53</v>
      </c>
      <c r="B24" s="41" t="s">
        <v>71</v>
      </c>
      <c r="C24" s="41"/>
      <c r="D24" s="41"/>
      <c r="E24" s="41"/>
      <c r="F24" s="41"/>
      <c r="G24" s="41"/>
      <c r="H24" s="26"/>
      <c r="I24" s="26"/>
      <c r="J24" s="26"/>
      <c r="K24" s="26"/>
      <c r="L24" s="26"/>
      <c r="M24" s="26"/>
      <c r="N24" s="26"/>
      <c r="O24" s="26"/>
      <c r="P24" s="26"/>
      <c r="Q24" s="26"/>
      <c r="R24" s="26"/>
      <c r="S24" s="26"/>
      <c r="T24" s="26"/>
      <c r="U24" s="26"/>
    </row>
    <row r="25" spans="1:21" ht="24" customHeight="1" x14ac:dyDescent="0.25">
      <c r="A25" s="34" t="s">
        <v>58</v>
      </c>
      <c r="B25" s="41" t="s">
        <v>72</v>
      </c>
      <c r="C25" s="41"/>
      <c r="D25" s="41"/>
      <c r="E25" s="41"/>
      <c r="F25" s="41"/>
      <c r="G25" s="41"/>
      <c r="H25" s="26"/>
      <c r="I25" s="26"/>
      <c r="J25" s="26"/>
      <c r="K25" s="26"/>
      <c r="L25" s="26"/>
      <c r="M25" s="26"/>
      <c r="N25" s="26"/>
      <c r="O25" s="26"/>
      <c r="P25" s="26"/>
      <c r="Q25" s="26"/>
      <c r="R25" s="26"/>
      <c r="S25" s="26"/>
      <c r="T25" s="26"/>
      <c r="U25" s="26"/>
    </row>
  </sheetData>
  <autoFilter ref="A6:AE8">
    <sortState ref="A7:AE28">
      <sortCondition ref="E6:E28"/>
    </sortState>
  </autoFilter>
  <sortState ref="A1:AC51">
    <sortCondition ref="E6:E29" customList="1,2,3,4,5,6,7,8,9,10,11,12"/>
  </sortState>
  <mergeCells count="48">
    <mergeCell ref="A4:A5"/>
    <mergeCell ref="B4:B5"/>
    <mergeCell ref="C4:C5"/>
    <mergeCell ref="D4:D5"/>
    <mergeCell ref="E4:E5"/>
    <mergeCell ref="A1:AC1"/>
    <mergeCell ref="A3:H3"/>
    <mergeCell ref="I3:Q3"/>
    <mergeCell ref="R3:U3"/>
    <mergeCell ref="V3:AC3"/>
    <mergeCell ref="S4:S5"/>
    <mergeCell ref="F4:F5"/>
    <mergeCell ref="G4:G5"/>
    <mergeCell ref="H4:H5"/>
    <mergeCell ref="I4:I5"/>
    <mergeCell ref="J4:L4"/>
    <mergeCell ref="M4:M5"/>
    <mergeCell ref="N4:N5"/>
    <mergeCell ref="O4:O5"/>
    <mergeCell ref="P4:P5"/>
    <mergeCell ref="Q4:Q5"/>
    <mergeCell ref="R4:R5"/>
    <mergeCell ref="Z4:Z5"/>
    <mergeCell ref="AA4:AA5"/>
    <mergeCell ref="AB4:AB5"/>
    <mergeCell ref="AC4:AC5"/>
    <mergeCell ref="T4:T5"/>
    <mergeCell ref="U4:U5"/>
    <mergeCell ref="V4:V5"/>
    <mergeCell ref="W4:W5"/>
    <mergeCell ref="X4:X5"/>
    <mergeCell ref="Y4:Y5"/>
    <mergeCell ref="B25:G25"/>
    <mergeCell ref="B19:G19"/>
    <mergeCell ref="B20:G20"/>
    <mergeCell ref="B21:G21"/>
    <mergeCell ref="B22:G22"/>
    <mergeCell ref="B23:G23"/>
    <mergeCell ref="B15:G15"/>
    <mergeCell ref="B16:G16"/>
    <mergeCell ref="B17:G17"/>
    <mergeCell ref="B18:G18"/>
    <mergeCell ref="B24:G24"/>
    <mergeCell ref="A9:X9"/>
    <mergeCell ref="A10:X10"/>
    <mergeCell ref="A11:X11"/>
    <mergeCell ref="A13:G13"/>
    <mergeCell ref="A14:G14"/>
  </mergeCells>
  <pageMargins left="0.23622047244094491" right="0.23622047244094491" top="0.74803149606299213" bottom="0.74803149606299213" header="0.31496062992125984" footer="0.31496062992125984"/>
  <pageSetup paperSize="8"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1:G13"/>
  <sheetViews>
    <sheetView workbookViewId="0">
      <selection activeCell="G16" sqref="G16"/>
    </sheetView>
  </sheetViews>
  <sheetFormatPr defaultRowHeight="15" x14ac:dyDescent="0.25"/>
  <cols>
    <col min="6" max="6" width="16.85546875" customWidth="1"/>
  </cols>
  <sheetData>
    <row r="11" spans="6:7" x14ac:dyDescent="0.25">
      <c r="F11" s="24">
        <v>1452941176.4705882</v>
      </c>
      <c r="G11">
        <f>F11/F13*100</f>
        <v>67.302452316076312</v>
      </c>
    </row>
    <row r="12" spans="6:7" x14ac:dyDescent="0.25">
      <c r="F12" s="24">
        <v>705882352.94117606</v>
      </c>
      <c r="G12">
        <f>F12/F13*G13</f>
        <v>32.697547683923695</v>
      </c>
    </row>
    <row r="13" spans="6:7" x14ac:dyDescent="0.25">
      <c r="F13" s="24">
        <f>SUM(F11:F12)</f>
        <v>2158823529.4117641</v>
      </c>
      <c r="G13">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HMG 2017</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Aleš Pekárek</cp:lastModifiedBy>
  <cp:lastPrinted>2016-05-06T10:35:56Z</cp:lastPrinted>
  <dcterms:created xsi:type="dcterms:W3CDTF">2015-02-18T14:34:44Z</dcterms:created>
  <dcterms:modified xsi:type="dcterms:W3CDTF">2017-05-15T08:47:36Z</dcterms:modified>
</cp:coreProperties>
</file>