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ffmanf\AppData\Local\Microsoft\Windows\INetCache\Content.Outlook\ZW2XEYGM\"/>
    </mc:Choice>
  </mc:AlternateContent>
  <xr:revisionPtr revIDLastSave="0" documentId="13_ncr:1_{7BD44D73-9664-4249-811A-93FC79B705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List1!$A$6:$BK$112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1" i="1" l="1"/>
  <c r="W111" i="1" s="1"/>
  <c r="U111" i="1"/>
  <c r="T111" i="1"/>
  <c r="V110" i="1"/>
  <c r="W110" i="1" s="1"/>
  <c r="U110" i="1"/>
  <c r="T110" i="1"/>
  <c r="V109" i="1"/>
  <c r="W109" i="1" s="1"/>
  <c r="U109" i="1"/>
  <c r="T109" i="1"/>
  <c r="V108" i="1"/>
  <c r="W108" i="1" s="1"/>
  <c r="U108" i="1"/>
  <c r="T108" i="1"/>
  <c r="V106" i="1"/>
  <c r="W106" i="1" s="1"/>
  <c r="U106" i="1"/>
  <c r="T106" i="1"/>
  <c r="V105" i="1"/>
  <c r="W105" i="1" s="1"/>
  <c r="U105" i="1"/>
  <c r="T105" i="1"/>
  <c r="V103" i="1"/>
  <c r="W103" i="1" s="1"/>
  <c r="U103" i="1"/>
  <c r="T103" i="1"/>
  <c r="V91" i="1"/>
  <c r="W91" i="1" s="1"/>
  <c r="U91" i="1"/>
  <c r="T91" i="1"/>
  <c r="V90" i="1"/>
  <c r="W90" i="1" s="1"/>
  <c r="U90" i="1"/>
  <c r="T90" i="1"/>
  <c r="V89" i="1"/>
  <c r="W89" i="1" s="1"/>
  <c r="U89" i="1"/>
  <c r="T89" i="1"/>
  <c r="V88" i="1"/>
  <c r="W88" i="1" s="1"/>
  <c r="U88" i="1"/>
  <c r="T88" i="1"/>
  <c r="V87" i="1"/>
  <c r="W87" i="1" s="1"/>
  <c r="U87" i="1"/>
  <c r="T87" i="1"/>
  <c r="V86" i="1"/>
  <c r="W86" i="1" s="1"/>
  <c r="U86" i="1"/>
  <c r="T86" i="1"/>
  <c r="V85" i="1"/>
  <c r="W85" i="1" s="1"/>
  <c r="U85" i="1"/>
  <c r="T85" i="1"/>
  <c r="V84" i="1"/>
  <c r="W84" i="1" s="1"/>
  <c r="U84" i="1"/>
  <c r="T84" i="1"/>
  <c r="V83" i="1"/>
  <c r="W83" i="1" s="1"/>
  <c r="U83" i="1"/>
  <c r="T83" i="1"/>
  <c r="V82" i="1"/>
  <c r="W82" i="1" s="1"/>
  <c r="U82" i="1"/>
  <c r="T82" i="1"/>
  <c r="V81" i="1"/>
  <c r="W81" i="1" s="1"/>
  <c r="U81" i="1"/>
  <c r="T81" i="1"/>
  <c r="V80" i="1"/>
  <c r="W80" i="1" s="1"/>
  <c r="U80" i="1"/>
  <c r="T80" i="1"/>
  <c r="V79" i="1"/>
  <c r="W79" i="1" s="1"/>
  <c r="U79" i="1"/>
  <c r="T79" i="1"/>
  <c r="V78" i="1"/>
  <c r="W78" i="1" s="1"/>
  <c r="U78" i="1"/>
  <c r="T78" i="1"/>
  <c r="V77" i="1"/>
  <c r="W77" i="1" s="1"/>
  <c r="U77" i="1"/>
  <c r="T77" i="1"/>
  <c r="V76" i="1"/>
  <c r="W76" i="1" s="1"/>
  <c r="U76" i="1"/>
  <c r="T76" i="1"/>
  <c r="V75" i="1"/>
  <c r="W75" i="1" s="1"/>
  <c r="U75" i="1"/>
  <c r="T75" i="1"/>
  <c r="V74" i="1"/>
  <c r="W74" i="1" s="1"/>
  <c r="U74" i="1"/>
  <c r="T74" i="1"/>
  <c r="V73" i="1"/>
  <c r="W73" i="1" s="1"/>
  <c r="U73" i="1"/>
  <c r="T73" i="1"/>
  <c r="V72" i="1"/>
  <c r="W72" i="1" s="1"/>
  <c r="U72" i="1"/>
  <c r="T72" i="1"/>
  <c r="V71" i="1"/>
  <c r="W71" i="1" s="1"/>
  <c r="U71" i="1"/>
  <c r="T71" i="1"/>
  <c r="V70" i="1"/>
  <c r="W70" i="1" s="1"/>
  <c r="U70" i="1"/>
  <c r="T70" i="1"/>
  <c r="V69" i="1"/>
  <c r="W69" i="1" s="1"/>
  <c r="U69" i="1"/>
  <c r="T69" i="1"/>
  <c r="V68" i="1"/>
  <c r="W68" i="1" s="1"/>
  <c r="U68" i="1"/>
  <c r="T68" i="1"/>
  <c r="V67" i="1"/>
  <c r="W67" i="1" s="1"/>
  <c r="U67" i="1"/>
  <c r="T67" i="1"/>
  <c r="V66" i="1"/>
  <c r="W66" i="1" s="1"/>
  <c r="U66" i="1"/>
  <c r="T66" i="1"/>
  <c r="V65" i="1"/>
  <c r="W65" i="1" s="1"/>
  <c r="U65" i="1"/>
  <c r="T65" i="1"/>
  <c r="V64" i="1"/>
  <c r="W64" i="1" s="1"/>
  <c r="U64" i="1"/>
  <c r="T64" i="1"/>
  <c r="V63" i="1"/>
  <c r="W63" i="1" s="1"/>
  <c r="U63" i="1"/>
  <c r="T63" i="1"/>
  <c r="V62" i="1"/>
  <c r="W62" i="1" s="1"/>
  <c r="U62" i="1"/>
  <c r="T62" i="1"/>
  <c r="V61" i="1"/>
  <c r="W61" i="1" s="1"/>
  <c r="U61" i="1"/>
  <c r="T61" i="1"/>
  <c r="V60" i="1"/>
  <c r="W60" i="1" s="1"/>
  <c r="U60" i="1"/>
  <c r="T60" i="1"/>
  <c r="V59" i="1"/>
  <c r="W59" i="1" s="1"/>
  <c r="U59" i="1"/>
  <c r="T59" i="1"/>
  <c r="V58" i="1"/>
  <c r="W58" i="1" s="1"/>
  <c r="U58" i="1"/>
  <c r="T58" i="1"/>
  <c r="V57" i="1"/>
  <c r="W57" i="1" s="1"/>
  <c r="U57" i="1"/>
  <c r="T57" i="1"/>
  <c r="V56" i="1"/>
  <c r="W56" i="1" s="1"/>
  <c r="U56" i="1"/>
  <c r="T56" i="1"/>
  <c r="V55" i="1"/>
  <c r="W55" i="1" s="1"/>
  <c r="U55" i="1"/>
  <c r="T55" i="1"/>
  <c r="V54" i="1"/>
  <c r="W54" i="1" s="1"/>
  <c r="U54" i="1"/>
  <c r="T54" i="1"/>
  <c r="V53" i="1"/>
  <c r="W53" i="1" s="1"/>
  <c r="U53" i="1"/>
  <c r="T53" i="1"/>
  <c r="V52" i="1"/>
  <c r="W52" i="1" s="1"/>
  <c r="U52" i="1"/>
  <c r="T52" i="1"/>
  <c r="V51" i="1"/>
  <c r="W51" i="1" s="1"/>
  <c r="U51" i="1"/>
  <c r="T51" i="1"/>
  <c r="V50" i="1"/>
  <c r="W50" i="1" s="1"/>
  <c r="U50" i="1"/>
  <c r="T50" i="1"/>
  <c r="V49" i="1"/>
  <c r="W49" i="1" s="1"/>
  <c r="U49" i="1"/>
  <c r="T49" i="1"/>
  <c r="V48" i="1"/>
  <c r="W48" i="1" s="1"/>
  <c r="U48" i="1"/>
  <c r="T48" i="1"/>
  <c r="V47" i="1"/>
  <c r="W47" i="1" s="1"/>
  <c r="U47" i="1"/>
  <c r="T47" i="1"/>
  <c r="V46" i="1"/>
  <c r="W46" i="1" s="1"/>
  <c r="U46" i="1"/>
  <c r="T46" i="1"/>
  <c r="V45" i="1"/>
  <c r="W45" i="1" s="1"/>
  <c r="U45" i="1"/>
  <c r="T45" i="1"/>
  <c r="V44" i="1"/>
  <c r="W44" i="1" s="1"/>
  <c r="U44" i="1"/>
  <c r="T44" i="1"/>
  <c r="V43" i="1"/>
  <c r="W43" i="1" s="1"/>
  <c r="U43" i="1"/>
  <c r="T43" i="1"/>
  <c r="V42" i="1"/>
  <c r="W42" i="1" s="1"/>
  <c r="U42" i="1"/>
  <c r="T42" i="1"/>
  <c r="V41" i="1"/>
  <c r="W41" i="1" s="1"/>
  <c r="U41" i="1"/>
  <c r="T41" i="1"/>
  <c r="V40" i="1"/>
  <c r="W40" i="1" s="1"/>
  <c r="U40" i="1"/>
  <c r="T40" i="1"/>
  <c r="V39" i="1"/>
  <c r="W39" i="1" s="1"/>
  <c r="U39" i="1"/>
  <c r="T39" i="1"/>
  <c r="V38" i="1"/>
  <c r="W38" i="1" s="1"/>
  <c r="U38" i="1"/>
  <c r="T38" i="1"/>
  <c r="V37" i="1"/>
  <c r="W37" i="1" s="1"/>
  <c r="U37" i="1"/>
  <c r="T37" i="1"/>
  <c r="V36" i="1"/>
  <c r="W36" i="1" s="1"/>
  <c r="U36" i="1"/>
  <c r="T36" i="1"/>
  <c r="V35" i="1"/>
  <c r="W35" i="1" s="1"/>
  <c r="U35" i="1"/>
  <c r="T35" i="1"/>
  <c r="V34" i="1"/>
  <c r="W34" i="1" s="1"/>
  <c r="U34" i="1"/>
  <c r="T34" i="1"/>
  <c r="V33" i="1"/>
  <c r="W33" i="1" s="1"/>
  <c r="U33" i="1"/>
  <c r="T33" i="1"/>
  <c r="V32" i="1"/>
  <c r="W32" i="1" s="1"/>
  <c r="U32" i="1"/>
  <c r="T32" i="1"/>
  <c r="V31" i="1"/>
  <c r="W31" i="1" s="1"/>
  <c r="U31" i="1"/>
  <c r="T31" i="1"/>
  <c r="V30" i="1"/>
  <c r="W30" i="1" s="1"/>
  <c r="U30" i="1"/>
  <c r="T30" i="1"/>
  <c r="V29" i="1"/>
  <c r="W29" i="1" s="1"/>
  <c r="U29" i="1"/>
  <c r="T29" i="1"/>
  <c r="V28" i="1"/>
  <c r="W28" i="1" s="1"/>
  <c r="U28" i="1"/>
  <c r="T28" i="1"/>
  <c r="V27" i="1"/>
  <c r="W27" i="1" s="1"/>
  <c r="U27" i="1"/>
  <c r="T27" i="1"/>
  <c r="V26" i="1"/>
  <c r="W26" i="1" s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  <c r="R111" i="1"/>
  <c r="S111" i="1" s="1"/>
  <c r="Q111" i="1"/>
  <c r="M111" i="1" s="1"/>
  <c r="P111" i="1"/>
  <c r="R110" i="1"/>
  <c r="N110" i="1" s="1"/>
  <c r="Q110" i="1"/>
  <c r="P110" i="1"/>
  <c r="R109" i="1"/>
  <c r="S109" i="1" s="1"/>
  <c r="Q109" i="1"/>
  <c r="M109" i="1" s="1"/>
  <c r="P109" i="1"/>
  <c r="R108" i="1"/>
  <c r="N108" i="1" s="1"/>
  <c r="Q108" i="1"/>
  <c r="P108" i="1"/>
  <c r="L108" i="1" s="1"/>
  <c r="R106" i="1"/>
  <c r="S106" i="1" s="1"/>
  <c r="Q106" i="1"/>
  <c r="P106" i="1"/>
  <c r="R105" i="1"/>
  <c r="N105" i="1" s="1"/>
  <c r="Q105" i="1"/>
  <c r="P105" i="1"/>
  <c r="L105" i="1" s="1"/>
  <c r="R103" i="1"/>
  <c r="Q103" i="1"/>
  <c r="M103" i="1" s="1"/>
  <c r="P103" i="1"/>
  <c r="R91" i="1"/>
  <c r="Q91" i="1"/>
  <c r="P91" i="1"/>
  <c r="R90" i="1"/>
  <c r="S90" i="1" s="1"/>
  <c r="Q90" i="1"/>
  <c r="M90" i="1" s="1"/>
  <c r="P90" i="1"/>
  <c r="R89" i="1"/>
  <c r="Q89" i="1"/>
  <c r="P89" i="1"/>
  <c r="R88" i="1"/>
  <c r="Q88" i="1"/>
  <c r="P88" i="1"/>
  <c r="R87" i="1"/>
  <c r="N87" i="1" s="1"/>
  <c r="Q87" i="1"/>
  <c r="P87" i="1"/>
  <c r="R86" i="1"/>
  <c r="Q86" i="1"/>
  <c r="P86" i="1"/>
  <c r="R85" i="1"/>
  <c r="Q85" i="1"/>
  <c r="P85" i="1"/>
  <c r="L85" i="1" s="1"/>
  <c r="R84" i="1"/>
  <c r="Q84" i="1"/>
  <c r="M84" i="1" s="1"/>
  <c r="P84" i="1"/>
  <c r="R83" i="1"/>
  <c r="Q83" i="1"/>
  <c r="P83" i="1"/>
  <c r="R82" i="1"/>
  <c r="Q82" i="1"/>
  <c r="M82" i="1" s="1"/>
  <c r="P82" i="1"/>
  <c r="R81" i="1"/>
  <c r="S81" i="1" s="1"/>
  <c r="Q81" i="1"/>
  <c r="P81" i="1"/>
  <c r="R80" i="1"/>
  <c r="Q80" i="1"/>
  <c r="P80" i="1"/>
  <c r="R79" i="1"/>
  <c r="S79" i="1" s="1"/>
  <c r="Q79" i="1"/>
  <c r="P79" i="1"/>
  <c r="R78" i="1"/>
  <c r="Q78" i="1"/>
  <c r="P78" i="1"/>
  <c r="R77" i="1"/>
  <c r="Q77" i="1"/>
  <c r="P77" i="1"/>
  <c r="L77" i="1" s="1"/>
  <c r="R76" i="1"/>
  <c r="Q76" i="1"/>
  <c r="P76" i="1"/>
  <c r="R75" i="1"/>
  <c r="Q75" i="1"/>
  <c r="P75" i="1"/>
  <c r="R74" i="1"/>
  <c r="S74" i="1" s="1"/>
  <c r="Q74" i="1"/>
  <c r="M74" i="1" s="1"/>
  <c r="P74" i="1"/>
  <c r="R73" i="1"/>
  <c r="Q73" i="1"/>
  <c r="P73" i="1"/>
  <c r="R72" i="1"/>
  <c r="Q72" i="1"/>
  <c r="P72" i="1"/>
  <c r="R71" i="1"/>
  <c r="N71" i="1" s="1"/>
  <c r="Q71" i="1"/>
  <c r="P71" i="1"/>
  <c r="R70" i="1"/>
  <c r="Q70" i="1"/>
  <c r="P70" i="1"/>
  <c r="R69" i="1"/>
  <c r="Q69" i="1"/>
  <c r="P69" i="1"/>
  <c r="L69" i="1" s="1"/>
  <c r="R68" i="1"/>
  <c r="Q68" i="1"/>
  <c r="M68" i="1" s="1"/>
  <c r="P68" i="1"/>
  <c r="R67" i="1"/>
  <c r="Q67" i="1"/>
  <c r="P67" i="1"/>
  <c r="R66" i="1"/>
  <c r="Q66" i="1"/>
  <c r="M66" i="1" s="1"/>
  <c r="P66" i="1"/>
  <c r="R65" i="1"/>
  <c r="Q65" i="1"/>
  <c r="P65" i="1"/>
  <c r="R64" i="1"/>
  <c r="Q64" i="1"/>
  <c r="P64" i="1"/>
  <c r="R63" i="1"/>
  <c r="S63" i="1" s="1"/>
  <c r="Q63" i="1"/>
  <c r="P63" i="1"/>
  <c r="R62" i="1"/>
  <c r="Q62" i="1"/>
  <c r="P62" i="1"/>
  <c r="R61" i="1"/>
  <c r="Q61" i="1"/>
  <c r="P61" i="1"/>
  <c r="L61" i="1" s="1"/>
  <c r="R60" i="1"/>
  <c r="Q60" i="1"/>
  <c r="P60" i="1"/>
  <c r="R59" i="1"/>
  <c r="Q59" i="1"/>
  <c r="P59" i="1"/>
  <c r="R58" i="1"/>
  <c r="S58" i="1" s="1"/>
  <c r="Q58" i="1"/>
  <c r="M58" i="1" s="1"/>
  <c r="P58" i="1"/>
  <c r="R57" i="1"/>
  <c r="Q57" i="1"/>
  <c r="P57" i="1"/>
  <c r="R56" i="1"/>
  <c r="Q56" i="1"/>
  <c r="P56" i="1"/>
  <c r="R55" i="1"/>
  <c r="N55" i="1" s="1"/>
  <c r="Q55" i="1"/>
  <c r="P55" i="1"/>
  <c r="R54" i="1"/>
  <c r="Q54" i="1"/>
  <c r="P54" i="1"/>
  <c r="R53" i="1"/>
  <c r="Q53" i="1"/>
  <c r="P53" i="1"/>
  <c r="L53" i="1" s="1"/>
  <c r="R52" i="1"/>
  <c r="Q52" i="1"/>
  <c r="M52" i="1" s="1"/>
  <c r="P52" i="1"/>
  <c r="R51" i="1"/>
  <c r="Q51" i="1"/>
  <c r="P51" i="1"/>
  <c r="R50" i="1"/>
  <c r="Q50" i="1"/>
  <c r="M50" i="1" s="1"/>
  <c r="P50" i="1"/>
  <c r="R49" i="1"/>
  <c r="S49" i="1" s="1"/>
  <c r="Q49" i="1"/>
  <c r="P49" i="1"/>
  <c r="R48" i="1"/>
  <c r="Q48" i="1"/>
  <c r="P48" i="1"/>
  <c r="R47" i="1"/>
  <c r="S47" i="1" s="1"/>
  <c r="Q47" i="1"/>
  <c r="P47" i="1"/>
  <c r="R46" i="1"/>
  <c r="Q46" i="1"/>
  <c r="P46" i="1"/>
  <c r="R45" i="1"/>
  <c r="Q45" i="1"/>
  <c r="P45" i="1"/>
  <c r="L45" i="1" s="1"/>
  <c r="R44" i="1"/>
  <c r="Q44" i="1"/>
  <c r="P44" i="1"/>
  <c r="R43" i="1"/>
  <c r="Q43" i="1"/>
  <c r="P43" i="1"/>
  <c r="R42" i="1"/>
  <c r="S42" i="1" s="1"/>
  <c r="Q42" i="1"/>
  <c r="M42" i="1" s="1"/>
  <c r="P42" i="1"/>
  <c r="R41" i="1"/>
  <c r="Q41" i="1"/>
  <c r="P41" i="1"/>
  <c r="R40" i="1"/>
  <c r="Q40" i="1"/>
  <c r="P40" i="1"/>
  <c r="R39" i="1"/>
  <c r="N39" i="1" s="1"/>
  <c r="Q39" i="1"/>
  <c r="P39" i="1"/>
  <c r="R38" i="1"/>
  <c r="Q38" i="1"/>
  <c r="P38" i="1"/>
  <c r="R37" i="1"/>
  <c r="Q37" i="1"/>
  <c r="P37" i="1"/>
  <c r="L37" i="1" s="1"/>
  <c r="R36" i="1"/>
  <c r="Q36" i="1"/>
  <c r="M36" i="1" s="1"/>
  <c r="P36" i="1"/>
  <c r="R35" i="1"/>
  <c r="Q35" i="1"/>
  <c r="P35" i="1"/>
  <c r="R34" i="1"/>
  <c r="Q34" i="1"/>
  <c r="M34" i="1" s="1"/>
  <c r="P34" i="1"/>
  <c r="R33" i="1"/>
  <c r="S33" i="1" s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L29" i="1" s="1"/>
  <c r="R28" i="1"/>
  <c r="Q28" i="1"/>
  <c r="P28" i="1"/>
  <c r="R27" i="1"/>
  <c r="Q27" i="1"/>
  <c r="P27" i="1"/>
  <c r="R26" i="1"/>
  <c r="S26" i="1" s="1"/>
  <c r="Q26" i="1"/>
  <c r="M26" i="1" s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S21" i="1" s="1"/>
  <c r="Q21" i="1"/>
  <c r="P21" i="1"/>
  <c r="L21" i="1" s="1"/>
  <c r="R20" i="1"/>
  <c r="Q20" i="1"/>
  <c r="M20" i="1" s="1"/>
  <c r="P20" i="1"/>
  <c r="R19" i="1"/>
  <c r="Q19" i="1"/>
  <c r="P19" i="1"/>
  <c r="R18" i="1"/>
  <c r="Q18" i="1"/>
  <c r="M18" i="1" s="1"/>
  <c r="P18" i="1"/>
  <c r="R17" i="1"/>
  <c r="S17" i="1" s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L13" i="1" s="1"/>
  <c r="R12" i="1"/>
  <c r="Q12" i="1"/>
  <c r="P12" i="1"/>
  <c r="R11" i="1"/>
  <c r="Q11" i="1"/>
  <c r="P11" i="1"/>
  <c r="R10" i="1"/>
  <c r="S10" i="1" s="1"/>
  <c r="Q10" i="1"/>
  <c r="M10" i="1" s="1"/>
  <c r="P10" i="1"/>
  <c r="R9" i="1"/>
  <c r="Q9" i="1"/>
  <c r="P9" i="1"/>
  <c r="R8" i="1"/>
  <c r="Q8" i="1"/>
  <c r="P8" i="1"/>
  <c r="R7" i="1"/>
  <c r="Q7" i="1"/>
  <c r="P7" i="1"/>
  <c r="L9" i="1" l="1"/>
  <c r="M14" i="1"/>
  <c r="L17" i="1"/>
  <c r="M22" i="1"/>
  <c r="L25" i="1"/>
  <c r="M30" i="1"/>
  <c r="L33" i="1"/>
  <c r="N35" i="1"/>
  <c r="M38" i="1"/>
  <c r="L41" i="1"/>
  <c r="N43" i="1"/>
  <c r="M46" i="1"/>
  <c r="L49" i="1"/>
  <c r="N51" i="1"/>
  <c r="M54" i="1"/>
  <c r="L57" i="1"/>
  <c r="N59" i="1"/>
  <c r="M62" i="1"/>
  <c r="L65" i="1"/>
  <c r="N67" i="1"/>
  <c r="M70" i="1"/>
  <c r="L73" i="1"/>
  <c r="N75" i="1"/>
  <c r="M78" i="1"/>
  <c r="L81" i="1"/>
  <c r="N83" i="1"/>
  <c r="M86" i="1"/>
  <c r="L89" i="1"/>
  <c r="N91" i="1"/>
  <c r="M106" i="1"/>
  <c r="L110" i="1"/>
  <c r="M7" i="1"/>
  <c r="L10" i="1"/>
  <c r="M11" i="1"/>
  <c r="L14" i="1"/>
  <c r="M15" i="1"/>
  <c r="L18" i="1"/>
  <c r="M19" i="1"/>
  <c r="L22" i="1"/>
  <c r="M23" i="1"/>
  <c r="L26" i="1"/>
  <c r="M27" i="1"/>
  <c r="L30" i="1"/>
  <c r="M31" i="1"/>
  <c r="L34" i="1"/>
  <c r="M35" i="1"/>
  <c r="L38" i="1"/>
  <c r="M39" i="1"/>
  <c r="N40" i="1"/>
  <c r="L42" i="1"/>
  <c r="M43" i="1"/>
  <c r="N44" i="1"/>
  <c r="L46" i="1"/>
  <c r="M47" i="1"/>
  <c r="N48" i="1"/>
  <c r="L50" i="1"/>
  <c r="M51" i="1"/>
  <c r="N52" i="1"/>
  <c r="L54" i="1"/>
  <c r="M55" i="1"/>
  <c r="N56" i="1"/>
  <c r="L58" i="1"/>
  <c r="M59" i="1"/>
  <c r="N60" i="1"/>
  <c r="L62" i="1"/>
  <c r="M63" i="1"/>
  <c r="N64" i="1"/>
  <c r="L66" i="1"/>
  <c r="M67" i="1"/>
  <c r="N68" i="1"/>
  <c r="L70" i="1"/>
  <c r="M71" i="1"/>
  <c r="N72" i="1"/>
  <c r="L74" i="1"/>
  <c r="M75" i="1"/>
  <c r="N76" i="1"/>
  <c r="L78" i="1"/>
  <c r="M79" i="1"/>
  <c r="N80" i="1"/>
  <c r="L82" i="1"/>
  <c r="M83" i="1"/>
  <c r="N84" i="1"/>
  <c r="L86" i="1"/>
  <c r="M87" i="1"/>
  <c r="N88" i="1"/>
  <c r="L90" i="1"/>
  <c r="M91" i="1"/>
  <c r="N103" i="1"/>
  <c r="L106" i="1"/>
  <c r="M108" i="1"/>
  <c r="N109" i="1"/>
  <c r="L111" i="1"/>
  <c r="M9" i="1"/>
  <c r="L12" i="1"/>
  <c r="M13" i="1"/>
  <c r="L16" i="1"/>
  <c r="M17" i="1"/>
  <c r="L20" i="1"/>
  <c r="M21" i="1"/>
  <c r="L24" i="1"/>
  <c r="M25" i="1"/>
  <c r="L28" i="1"/>
  <c r="M29" i="1"/>
  <c r="L32" i="1"/>
  <c r="M33" i="1"/>
  <c r="L36" i="1"/>
  <c r="M37" i="1"/>
  <c r="L40" i="1"/>
  <c r="L44" i="1"/>
  <c r="M45" i="1"/>
  <c r="L48" i="1"/>
  <c r="M49" i="1"/>
  <c r="L52" i="1"/>
  <c r="M53" i="1"/>
  <c r="L56" i="1"/>
  <c r="M57" i="1"/>
  <c r="L60" i="1"/>
  <c r="M61" i="1"/>
  <c r="L64" i="1"/>
  <c r="M65" i="1"/>
  <c r="L68" i="1"/>
  <c r="M69" i="1"/>
  <c r="L72" i="1"/>
  <c r="M73" i="1"/>
  <c r="L76" i="1"/>
  <c r="M77" i="1"/>
  <c r="L80" i="1"/>
  <c r="M81" i="1"/>
  <c r="L84" i="1"/>
  <c r="M85" i="1"/>
  <c r="L88" i="1"/>
  <c r="M89" i="1"/>
  <c r="L103" i="1"/>
  <c r="M105" i="1"/>
  <c r="L109" i="1"/>
  <c r="M110" i="1"/>
  <c r="L8" i="1"/>
  <c r="S64" i="1"/>
  <c r="S80" i="1"/>
  <c r="S68" i="1"/>
  <c r="S84" i="1"/>
  <c r="S72" i="1"/>
  <c r="S88" i="1"/>
  <c r="M41" i="1"/>
  <c r="S76" i="1"/>
  <c r="S108" i="1"/>
  <c r="N106" i="1"/>
  <c r="N46" i="1"/>
  <c r="S46" i="1"/>
  <c r="N50" i="1"/>
  <c r="S50" i="1"/>
  <c r="N54" i="1"/>
  <c r="S54" i="1"/>
  <c r="L7" i="1"/>
  <c r="N9" i="1"/>
  <c r="M12" i="1"/>
  <c r="L15" i="1"/>
  <c r="N17" i="1"/>
  <c r="L23" i="1"/>
  <c r="N25" i="1"/>
  <c r="M28" i="1"/>
  <c r="N29" i="1"/>
  <c r="M32" i="1"/>
  <c r="L35" i="1"/>
  <c r="N37" i="1"/>
  <c r="N41" i="1"/>
  <c r="M44" i="1"/>
  <c r="L47" i="1"/>
  <c r="N49" i="1"/>
  <c r="L55" i="1"/>
  <c r="N57" i="1"/>
  <c r="M60" i="1"/>
  <c r="L63" i="1"/>
  <c r="N65" i="1"/>
  <c r="N69" i="1"/>
  <c r="M72" i="1"/>
  <c r="L75" i="1"/>
  <c r="N77" i="1"/>
  <c r="M80" i="1"/>
  <c r="L83" i="1"/>
  <c r="M88" i="1"/>
  <c r="L91" i="1"/>
  <c r="S37" i="1"/>
  <c r="S65" i="1"/>
  <c r="S105" i="1"/>
  <c r="N8" i="1"/>
  <c r="S8" i="1"/>
  <c r="N12" i="1"/>
  <c r="S12" i="1"/>
  <c r="N16" i="1"/>
  <c r="S16" i="1"/>
  <c r="N20" i="1"/>
  <c r="S20" i="1"/>
  <c r="N24" i="1"/>
  <c r="S24" i="1"/>
  <c r="N28" i="1"/>
  <c r="S28" i="1"/>
  <c r="N32" i="1"/>
  <c r="S32" i="1"/>
  <c r="N36" i="1"/>
  <c r="S36" i="1"/>
  <c r="S9" i="1"/>
  <c r="S25" i="1"/>
  <c r="S41" i="1"/>
  <c r="S57" i="1"/>
  <c r="N42" i="1"/>
  <c r="N30" i="1"/>
  <c r="S30" i="1"/>
  <c r="N38" i="1"/>
  <c r="S38" i="1"/>
  <c r="N62" i="1"/>
  <c r="S62" i="1"/>
  <c r="N86" i="1"/>
  <c r="S86" i="1"/>
  <c r="M8" i="1"/>
  <c r="L11" i="1"/>
  <c r="N13" i="1"/>
  <c r="M16" i="1"/>
  <c r="L19" i="1"/>
  <c r="N21" i="1"/>
  <c r="M24" i="1"/>
  <c r="L27" i="1"/>
  <c r="L31" i="1"/>
  <c r="N33" i="1"/>
  <c r="L39" i="1"/>
  <c r="M40" i="1"/>
  <c r="L43" i="1"/>
  <c r="N45" i="1"/>
  <c r="M48" i="1"/>
  <c r="L51" i="1"/>
  <c r="N53" i="1"/>
  <c r="M56" i="1"/>
  <c r="L59" i="1"/>
  <c r="N61" i="1"/>
  <c r="M64" i="1"/>
  <c r="L67" i="1"/>
  <c r="L71" i="1"/>
  <c r="N73" i="1"/>
  <c r="M76" i="1"/>
  <c r="L79" i="1"/>
  <c r="N81" i="1"/>
  <c r="N85" i="1"/>
  <c r="L87" i="1"/>
  <c r="N89" i="1"/>
  <c r="S53" i="1"/>
  <c r="S73" i="1"/>
  <c r="S89" i="1"/>
  <c r="N26" i="1"/>
  <c r="N90" i="1"/>
  <c r="N7" i="1"/>
  <c r="S7" i="1"/>
  <c r="N11" i="1"/>
  <c r="S11" i="1"/>
  <c r="S15" i="1"/>
  <c r="N15" i="1"/>
  <c r="N19" i="1"/>
  <c r="S19" i="1"/>
  <c r="N23" i="1"/>
  <c r="S23" i="1"/>
  <c r="N27" i="1"/>
  <c r="S27" i="1"/>
  <c r="S31" i="1"/>
  <c r="N31" i="1"/>
  <c r="S13" i="1"/>
  <c r="S29" i="1"/>
  <c r="S45" i="1"/>
  <c r="S61" i="1"/>
  <c r="S69" i="1"/>
  <c r="S77" i="1"/>
  <c r="S85" i="1"/>
  <c r="N58" i="1"/>
  <c r="N14" i="1"/>
  <c r="S14" i="1"/>
  <c r="N18" i="1"/>
  <c r="S18" i="1"/>
  <c r="N22" i="1"/>
  <c r="S22" i="1"/>
  <c r="N34" i="1"/>
  <c r="S34" i="1"/>
  <c r="N66" i="1"/>
  <c r="S66" i="1"/>
  <c r="N70" i="1"/>
  <c r="S70" i="1"/>
  <c r="N78" i="1"/>
  <c r="S78" i="1"/>
  <c r="N82" i="1"/>
  <c r="S82" i="1"/>
  <c r="N10" i="1"/>
  <c r="N74" i="1"/>
  <c r="S110" i="1"/>
  <c r="N47" i="1"/>
  <c r="N63" i="1"/>
  <c r="N79" i="1"/>
  <c r="N111" i="1"/>
  <c r="S35" i="1"/>
  <c r="S39" i="1"/>
  <c r="S43" i="1"/>
  <c r="S51" i="1"/>
  <c r="S55" i="1"/>
  <c r="S59" i="1"/>
  <c r="S67" i="1"/>
  <c r="S71" i="1"/>
  <c r="S75" i="1"/>
  <c r="S83" i="1"/>
  <c r="S87" i="1"/>
  <c r="S91" i="1"/>
  <c r="S103" i="1"/>
  <c r="S40" i="1"/>
  <c r="S44" i="1"/>
  <c r="S48" i="1"/>
  <c r="S52" i="1"/>
  <c r="S56" i="1"/>
  <c r="S60" i="1"/>
  <c r="H112" i="1" l="1"/>
  <c r="H111" i="1"/>
  <c r="O111" i="1" s="1"/>
  <c r="H110" i="1"/>
  <c r="O110" i="1" s="1"/>
  <c r="H109" i="1"/>
  <c r="O109" i="1" s="1"/>
  <c r="H108" i="1"/>
  <c r="O108" i="1" s="1"/>
  <c r="H107" i="1"/>
  <c r="H106" i="1"/>
  <c r="O106" i="1" s="1"/>
  <c r="H105" i="1"/>
  <c r="O105" i="1" s="1"/>
  <c r="H104" i="1"/>
  <c r="H103" i="1"/>
  <c r="O103" i="1" s="1"/>
  <c r="H102" i="1"/>
  <c r="H101" i="1"/>
  <c r="H100" i="1"/>
  <c r="H99" i="1"/>
  <c r="H98" i="1"/>
  <c r="H97" i="1"/>
  <c r="H96" i="1"/>
  <c r="H95" i="1"/>
  <c r="H94" i="1"/>
  <c r="H93" i="1"/>
  <c r="H92" i="1"/>
  <c r="H91" i="1"/>
  <c r="O91" i="1" s="1"/>
  <c r="H90" i="1"/>
  <c r="O90" i="1" s="1"/>
  <c r="H89" i="1"/>
  <c r="O89" i="1" s="1"/>
  <c r="H88" i="1"/>
  <c r="O88" i="1" s="1"/>
  <c r="H87" i="1"/>
  <c r="O87" i="1" s="1"/>
  <c r="H86" i="1"/>
  <c r="O86" i="1" s="1"/>
  <c r="H85" i="1"/>
  <c r="O85" i="1" s="1"/>
  <c r="H84" i="1"/>
  <c r="O84" i="1" s="1"/>
  <c r="H83" i="1"/>
  <c r="O83" i="1" s="1"/>
  <c r="H82" i="1"/>
  <c r="O82" i="1" s="1"/>
  <c r="H81" i="1"/>
  <c r="O81" i="1" s="1"/>
  <c r="H80" i="1"/>
  <c r="O80" i="1" s="1"/>
  <c r="H79" i="1"/>
  <c r="O79" i="1" s="1"/>
  <c r="H78" i="1"/>
  <c r="O78" i="1" s="1"/>
  <c r="H77" i="1"/>
  <c r="O77" i="1" s="1"/>
  <c r="H76" i="1"/>
  <c r="O76" i="1" s="1"/>
  <c r="H75" i="1"/>
  <c r="O75" i="1" s="1"/>
  <c r="H74" i="1"/>
  <c r="O74" i="1" s="1"/>
  <c r="H73" i="1"/>
  <c r="O73" i="1" s="1"/>
  <c r="H72" i="1"/>
  <c r="O72" i="1" s="1"/>
  <c r="H71" i="1"/>
  <c r="O71" i="1" s="1"/>
  <c r="H70" i="1"/>
  <c r="O70" i="1" s="1"/>
  <c r="H69" i="1"/>
  <c r="O69" i="1" s="1"/>
  <c r="H68" i="1"/>
  <c r="O68" i="1" s="1"/>
  <c r="H67" i="1"/>
  <c r="O67" i="1" s="1"/>
  <c r="H66" i="1"/>
  <c r="O66" i="1" s="1"/>
  <c r="H65" i="1"/>
  <c r="O65" i="1" s="1"/>
  <c r="H64" i="1"/>
  <c r="O64" i="1" s="1"/>
  <c r="H63" i="1"/>
  <c r="O63" i="1" s="1"/>
  <c r="H62" i="1"/>
  <c r="O62" i="1" s="1"/>
  <c r="H61" i="1"/>
  <c r="O61" i="1" s="1"/>
  <c r="H60" i="1"/>
  <c r="O60" i="1" s="1"/>
  <c r="H59" i="1"/>
  <c r="O59" i="1" s="1"/>
  <c r="H58" i="1"/>
  <c r="O58" i="1" s="1"/>
  <c r="H57" i="1"/>
  <c r="O57" i="1" s="1"/>
  <c r="H56" i="1"/>
  <c r="O56" i="1" s="1"/>
  <c r="H55" i="1"/>
  <c r="O55" i="1" s="1"/>
  <c r="H54" i="1"/>
  <c r="O54" i="1" s="1"/>
  <c r="H53" i="1"/>
  <c r="O53" i="1" s="1"/>
  <c r="H52" i="1"/>
  <c r="O52" i="1" s="1"/>
  <c r="H51" i="1"/>
  <c r="O51" i="1" s="1"/>
  <c r="H50" i="1"/>
  <c r="O50" i="1" s="1"/>
  <c r="H49" i="1"/>
  <c r="O49" i="1" s="1"/>
  <c r="H48" i="1"/>
  <c r="O48" i="1" s="1"/>
  <c r="H47" i="1"/>
  <c r="O47" i="1" s="1"/>
  <c r="H46" i="1"/>
  <c r="O46" i="1" s="1"/>
  <c r="H45" i="1"/>
  <c r="O45" i="1" s="1"/>
  <c r="H44" i="1"/>
  <c r="O44" i="1" s="1"/>
  <c r="H43" i="1"/>
  <c r="O43" i="1" s="1"/>
  <c r="H42" i="1"/>
  <c r="O42" i="1" s="1"/>
  <c r="H41" i="1"/>
  <c r="O41" i="1" s="1"/>
  <c r="H40" i="1"/>
  <c r="O40" i="1" s="1"/>
  <c r="H39" i="1"/>
  <c r="O39" i="1" s="1"/>
  <c r="H38" i="1"/>
  <c r="O38" i="1" s="1"/>
  <c r="H37" i="1"/>
  <c r="O37" i="1" s="1"/>
  <c r="H36" i="1"/>
  <c r="O36" i="1" s="1"/>
  <c r="H35" i="1"/>
  <c r="O35" i="1" s="1"/>
  <c r="H34" i="1"/>
  <c r="O34" i="1" s="1"/>
  <c r="H33" i="1"/>
  <c r="O33" i="1" s="1"/>
  <c r="H32" i="1"/>
  <c r="O32" i="1" s="1"/>
  <c r="H31" i="1"/>
  <c r="O31" i="1" s="1"/>
  <c r="H30" i="1"/>
  <c r="O30" i="1" s="1"/>
  <c r="H29" i="1"/>
  <c r="O29" i="1" s="1"/>
  <c r="H28" i="1"/>
  <c r="O28" i="1" s="1"/>
  <c r="H27" i="1"/>
  <c r="O27" i="1" s="1"/>
  <c r="H26" i="1"/>
  <c r="O26" i="1" s="1"/>
  <c r="H25" i="1"/>
  <c r="O25" i="1" s="1"/>
  <c r="H24" i="1"/>
  <c r="O24" i="1" s="1"/>
  <c r="H23" i="1"/>
  <c r="O23" i="1" s="1"/>
  <c r="H22" i="1"/>
  <c r="O22" i="1" s="1"/>
  <c r="H21" i="1"/>
  <c r="O21" i="1" s="1"/>
  <c r="H20" i="1"/>
  <c r="O20" i="1" s="1"/>
  <c r="H19" i="1"/>
  <c r="O19" i="1" s="1"/>
  <c r="H18" i="1"/>
  <c r="O18" i="1" s="1"/>
  <c r="H17" i="1"/>
  <c r="O17" i="1" s="1"/>
  <c r="H16" i="1"/>
  <c r="O16" i="1" s="1"/>
  <c r="H15" i="1"/>
  <c r="O15" i="1" s="1"/>
  <c r="H14" i="1"/>
  <c r="O14" i="1" s="1"/>
  <c r="H13" i="1"/>
  <c r="O13" i="1" s="1"/>
  <c r="H12" i="1"/>
  <c r="O12" i="1" s="1"/>
  <c r="H11" i="1"/>
  <c r="O11" i="1" s="1"/>
  <c r="H10" i="1"/>
  <c r="O10" i="1" s="1"/>
  <c r="H9" i="1"/>
  <c r="O9" i="1" s="1"/>
  <c r="H8" i="1"/>
  <c r="O8" i="1" s="1"/>
  <c r="H7" i="1"/>
  <c r="O7" i="1" s="1"/>
  <c r="Y102" i="1" l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AQ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Y99" i="1"/>
  <c r="Z99" i="1"/>
  <c r="AA99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K92" i="1"/>
  <c r="BK93" i="1"/>
  <c r="BK94" i="1"/>
  <c r="BK95" i="1"/>
  <c r="BK96" i="1"/>
  <c r="BK100" i="1"/>
  <c r="BK101" i="1"/>
  <c r="BK104" i="1"/>
  <c r="BK107" i="1"/>
  <c r="BH92" i="1"/>
  <c r="BH93" i="1"/>
  <c r="BH94" i="1"/>
  <c r="BH95" i="1"/>
  <c r="BH96" i="1"/>
  <c r="BH100" i="1"/>
  <c r="BH101" i="1"/>
  <c r="BH104" i="1"/>
  <c r="BH107" i="1"/>
  <c r="BE92" i="1"/>
  <c r="BE93" i="1"/>
  <c r="BE94" i="1"/>
  <c r="BE95" i="1"/>
  <c r="BE96" i="1"/>
  <c r="BE100" i="1"/>
  <c r="BE101" i="1"/>
  <c r="BE104" i="1"/>
  <c r="BE107" i="1"/>
  <c r="BB92" i="1"/>
  <c r="BB93" i="1"/>
  <c r="BB94" i="1"/>
  <c r="BB95" i="1"/>
  <c r="BB96" i="1"/>
  <c r="BB100" i="1"/>
  <c r="BB101" i="1"/>
  <c r="BB104" i="1"/>
  <c r="BB107" i="1"/>
  <c r="AV104" i="1"/>
  <c r="AV107" i="1"/>
  <c r="AY92" i="1"/>
  <c r="AY93" i="1"/>
  <c r="AY94" i="1"/>
  <c r="AY95" i="1"/>
  <c r="AY96" i="1"/>
  <c r="AY100" i="1"/>
  <c r="AY101" i="1"/>
  <c r="AY104" i="1"/>
  <c r="AY107" i="1"/>
  <c r="AV92" i="1"/>
  <c r="AV93" i="1"/>
  <c r="AV94" i="1"/>
  <c r="AV95" i="1"/>
  <c r="AV96" i="1"/>
  <c r="AV100" i="1"/>
  <c r="AV101" i="1"/>
  <c r="AM104" i="1"/>
  <c r="V100" i="1" l="1"/>
  <c r="W100" i="1" s="1"/>
  <c r="V93" i="1"/>
  <c r="W93" i="1" s="1"/>
  <c r="R99" i="1"/>
  <c r="S99" i="1" s="1"/>
  <c r="V104" i="1"/>
  <c r="W104" i="1" s="1"/>
  <c r="V97" i="1"/>
  <c r="W97" i="1" s="1"/>
  <c r="V96" i="1"/>
  <c r="W96" i="1" s="1"/>
  <c r="V92" i="1"/>
  <c r="W92" i="1" s="1"/>
  <c r="U97" i="1"/>
  <c r="R97" i="1"/>
  <c r="Q99" i="1"/>
  <c r="P98" i="1"/>
  <c r="V102" i="1"/>
  <c r="W102" i="1" s="1"/>
  <c r="V95" i="1"/>
  <c r="W95" i="1" s="1"/>
  <c r="T97" i="1"/>
  <c r="Q97" i="1"/>
  <c r="P99" i="1"/>
  <c r="V99" i="1"/>
  <c r="W99" i="1" s="1"/>
  <c r="V112" i="1"/>
  <c r="W112" i="1" s="1"/>
  <c r="R112" i="1"/>
  <c r="V98" i="1"/>
  <c r="W98" i="1" s="1"/>
  <c r="U102" i="1"/>
  <c r="R102" i="1"/>
  <c r="V101" i="1"/>
  <c r="W101" i="1" s="1"/>
  <c r="V94" i="1"/>
  <c r="W94" i="1" s="1"/>
  <c r="V107" i="1"/>
  <c r="W107" i="1" s="1"/>
  <c r="P97" i="1"/>
  <c r="U99" i="1"/>
  <c r="U112" i="1"/>
  <c r="Q112" i="1"/>
  <c r="U98" i="1"/>
  <c r="R98" i="1"/>
  <c r="T102" i="1"/>
  <c r="Q102" i="1"/>
  <c r="T99" i="1"/>
  <c r="T112" i="1"/>
  <c r="P112" i="1"/>
  <c r="T98" i="1"/>
  <c r="Q98" i="1"/>
  <c r="M98" i="1" s="1"/>
  <c r="P10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N104" i="1"/>
  <c r="AO104" i="1"/>
  <c r="AP104" i="1"/>
  <c r="AQ104" i="1"/>
  <c r="AR104" i="1"/>
  <c r="AS104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L97" i="1" l="1"/>
  <c r="M102" i="1"/>
  <c r="L112" i="1"/>
  <c r="R96" i="1"/>
  <c r="N96" i="1" s="1"/>
  <c r="O96" i="1" s="1"/>
  <c r="M99" i="1"/>
  <c r="M112" i="1"/>
  <c r="P94" i="1"/>
  <c r="Q93" i="1"/>
  <c r="R104" i="1"/>
  <c r="Q96" i="1"/>
  <c r="Q100" i="1"/>
  <c r="R92" i="1"/>
  <c r="N102" i="1"/>
  <c r="O102" i="1" s="1"/>
  <c r="S102" i="1"/>
  <c r="R95" i="1"/>
  <c r="P93" i="1"/>
  <c r="Q92" i="1"/>
  <c r="N97" i="1"/>
  <c r="O97" i="1" s="1"/>
  <c r="S97" i="1"/>
  <c r="R94" i="1"/>
  <c r="P101" i="1"/>
  <c r="R107" i="1"/>
  <c r="P100" i="1"/>
  <c r="Q107" i="1"/>
  <c r="Q104" i="1"/>
  <c r="R101" i="1"/>
  <c r="P96" i="1"/>
  <c r="Q95" i="1"/>
  <c r="P92" i="1"/>
  <c r="L99" i="1"/>
  <c r="N99" i="1"/>
  <c r="O99" i="1" s="1"/>
  <c r="P107" i="1"/>
  <c r="P104" i="1"/>
  <c r="Q101" i="1"/>
  <c r="R100" i="1"/>
  <c r="P95" i="1"/>
  <c r="Q94" i="1"/>
  <c r="R93" i="1"/>
  <c r="L102" i="1"/>
  <c r="N98" i="1"/>
  <c r="O98" i="1" s="1"/>
  <c r="S98" i="1"/>
  <c r="N112" i="1"/>
  <c r="O112" i="1" s="1"/>
  <c r="S112" i="1"/>
  <c r="M97" i="1"/>
  <c r="L98" i="1"/>
  <c r="AU107" i="1"/>
  <c r="AW107" i="1"/>
  <c r="AX107" i="1"/>
  <c r="AZ107" i="1"/>
  <c r="BA107" i="1"/>
  <c r="BC107" i="1"/>
  <c r="BD107" i="1"/>
  <c r="BF107" i="1"/>
  <c r="BG107" i="1"/>
  <c r="BJ107" i="1"/>
  <c r="AT107" i="1"/>
  <c r="AU104" i="1"/>
  <c r="AW104" i="1"/>
  <c r="AX104" i="1"/>
  <c r="AZ104" i="1"/>
  <c r="BA104" i="1"/>
  <c r="BC104" i="1"/>
  <c r="BD104" i="1"/>
  <c r="BF104" i="1"/>
  <c r="BG104" i="1"/>
  <c r="BI104" i="1"/>
  <c r="BJ104" i="1"/>
  <c r="AT104" i="1"/>
  <c r="AU101" i="1"/>
  <c r="AW101" i="1"/>
  <c r="AX101" i="1"/>
  <c r="AZ101" i="1"/>
  <c r="BA101" i="1"/>
  <c r="BC101" i="1"/>
  <c r="BD101" i="1"/>
  <c r="BF101" i="1"/>
  <c r="BG101" i="1"/>
  <c r="BI101" i="1"/>
  <c r="BJ101" i="1"/>
  <c r="AT101" i="1"/>
  <c r="AW100" i="1"/>
  <c r="AX100" i="1"/>
  <c r="AZ100" i="1"/>
  <c r="BA100" i="1"/>
  <c r="BC100" i="1"/>
  <c r="BD100" i="1"/>
  <c r="BF100" i="1"/>
  <c r="BG100" i="1"/>
  <c r="BI100" i="1"/>
  <c r="BJ100" i="1"/>
  <c r="AT100" i="1"/>
  <c r="AU100" i="1"/>
  <c r="AZ92" i="1"/>
  <c r="BA92" i="1"/>
  <c r="BC92" i="1"/>
  <c r="BD92" i="1"/>
  <c r="BF92" i="1"/>
  <c r="BG92" i="1"/>
  <c r="BI92" i="1"/>
  <c r="BJ92" i="1"/>
  <c r="AZ93" i="1"/>
  <c r="BA93" i="1"/>
  <c r="BC93" i="1"/>
  <c r="BD93" i="1"/>
  <c r="BF93" i="1"/>
  <c r="BG93" i="1"/>
  <c r="BI93" i="1"/>
  <c r="BJ93" i="1"/>
  <c r="AZ94" i="1"/>
  <c r="BA94" i="1"/>
  <c r="BC94" i="1"/>
  <c r="BD94" i="1"/>
  <c r="BF94" i="1"/>
  <c r="BG94" i="1"/>
  <c r="BI94" i="1"/>
  <c r="BJ94" i="1"/>
  <c r="AZ95" i="1"/>
  <c r="BA95" i="1"/>
  <c r="BC95" i="1"/>
  <c r="BD95" i="1"/>
  <c r="BF95" i="1"/>
  <c r="BG95" i="1"/>
  <c r="BI95" i="1"/>
  <c r="BJ95" i="1"/>
  <c r="AZ96" i="1"/>
  <c r="BA96" i="1"/>
  <c r="BC96" i="1"/>
  <c r="BD96" i="1"/>
  <c r="BF96" i="1"/>
  <c r="BG96" i="1"/>
  <c r="BI96" i="1"/>
  <c r="BJ96" i="1"/>
  <c r="AT92" i="1"/>
  <c r="AU92" i="1"/>
  <c r="AW92" i="1"/>
  <c r="AT93" i="1"/>
  <c r="AU93" i="1"/>
  <c r="AW93" i="1"/>
  <c r="AT94" i="1"/>
  <c r="AU94" i="1"/>
  <c r="AW94" i="1"/>
  <c r="AT95" i="1"/>
  <c r="AU95" i="1"/>
  <c r="AW95" i="1"/>
  <c r="AT96" i="1"/>
  <c r="AU96" i="1"/>
  <c r="AW96" i="1"/>
  <c r="AX96" i="1"/>
  <c r="AX95" i="1"/>
  <c r="AX94" i="1"/>
  <c r="AX93" i="1"/>
  <c r="AX92" i="1"/>
  <c r="U100" i="1" l="1"/>
  <c r="M100" i="1" s="1"/>
  <c r="T101" i="1"/>
  <c r="L101" i="1" s="1"/>
  <c r="T104" i="1"/>
  <c r="L104" i="1" s="1"/>
  <c r="T107" i="1"/>
  <c r="L107" i="1" s="1"/>
  <c r="S96" i="1"/>
  <c r="U94" i="1"/>
  <c r="M94" i="1" s="1"/>
  <c r="T93" i="1"/>
  <c r="L93" i="1" s="1"/>
  <c r="T94" i="1"/>
  <c r="L94" i="1" s="1"/>
  <c r="T100" i="1"/>
  <c r="L100" i="1" s="1"/>
  <c r="T95" i="1"/>
  <c r="L95" i="1" s="1"/>
  <c r="N100" i="1"/>
  <c r="O100" i="1" s="1"/>
  <c r="S100" i="1"/>
  <c r="N104" i="1"/>
  <c r="O104" i="1" s="1"/>
  <c r="S104" i="1"/>
  <c r="S95" i="1"/>
  <c r="N95" i="1"/>
  <c r="O95" i="1" s="1"/>
  <c r="U95" i="1"/>
  <c r="M95" i="1" s="1"/>
  <c r="U96" i="1"/>
  <c r="M96" i="1" s="1"/>
  <c r="U92" i="1"/>
  <c r="M92" i="1" s="1"/>
  <c r="T96" i="1"/>
  <c r="L96" i="1" s="1"/>
  <c r="U93" i="1"/>
  <c r="M93" i="1" s="1"/>
  <c r="T92" i="1"/>
  <c r="L92" i="1" s="1"/>
  <c r="U101" i="1"/>
  <c r="M101" i="1" s="1"/>
  <c r="U104" i="1"/>
  <c r="M104" i="1" s="1"/>
  <c r="U107" i="1"/>
  <c r="M107" i="1" s="1"/>
  <c r="N93" i="1"/>
  <c r="O93" i="1" s="1"/>
  <c r="S93" i="1"/>
  <c r="N101" i="1"/>
  <c r="O101" i="1" s="1"/>
  <c r="S101" i="1"/>
  <c r="N107" i="1"/>
  <c r="O107" i="1" s="1"/>
  <c r="S107" i="1"/>
  <c r="N94" i="1"/>
  <c r="O94" i="1" s="1"/>
  <c r="S94" i="1"/>
  <c r="N92" i="1"/>
  <c r="O92" i="1" s="1"/>
  <c r="S92" i="1"/>
</calcChain>
</file>

<file path=xl/sharedStrings.xml><?xml version="1.0" encoding="utf-8"?>
<sst xmlns="http://schemas.openxmlformats.org/spreadsheetml/2006/main" count="390" uniqueCount="161">
  <si>
    <t>Specifický cíl (podíl alokace vyčleněné pro ITI na alokaci IROP v %)</t>
  </si>
  <si>
    <t>Naplnění monitorovacích indikátorů - za IROP celkem</t>
  </si>
  <si>
    <t>ITI celkem</t>
  </si>
  <si>
    <t>ITI - MRR</t>
  </si>
  <si>
    <t>ITI - PR</t>
  </si>
  <si>
    <t>Ostravská  metropolitní oblast</t>
  </si>
  <si>
    <t>Ústecko-chomutovská aglomerace</t>
  </si>
  <si>
    <t>Olomoucká aglomerace</t>
  </si>
  <si>
    <t>Hradecko-pardubická aglomerace</t>
  </si>
  <si>
    <t>Liberecko-jablonecká aglomerace</t>
  </si>
  <si>
    <t>Karlovarská aglomerace</t>
  </si>
  <si>
    <t>Zlínská aglomerace</t>
  </si>
  <si>
    <t>Pražská metropolitní oblast</t>
  </si>
  <si>
    <t>Brněnská metropolitní oblast</t>
  </si>
  <si>
    <t>Plzeňská aglomerace</t>
  </si>
  <si>
    <t>Českobudějovická aglomerace</t>
  </si>
  <si>
    <t>Mladoboleslavská aglomerace</t>
  </si>
  <si>
    <t>Jihlavská aglomerace</t>
  </si>
  <si>
    <t>Typ indikátoru</t>
  </si>
  <si>
    <t>ID</t>
  </si>
  <si>
    <t xml:space="preserve">Název MI </t>
  </si>
  <si>
    <t>Jednotka měření</t>
  </si>
  <si>
    <t>Cílová hodnota PR</t>
  </si>
  <si>
    <t>Cílová hodnota MRR</t>
  </si>
  <si>
    <t>Cílová hodnota Celkem</t>
  </si>
  <si>
    <t>Cílová hodnota Milník PR</t>
  </si>
  <si>
    <t>Cílová hodnota Milník MRR</t>
  </si>
  <si>
    <t>Výchozí hodnota</t>
  </si>
  <si>
    <t>Milník 31.12.2024</t>
  </si>
  <si>
    <t>Naplěnní v % k finálním hodnotám</t>
  </si>
  <si>
    <t>1.1 eGouverment</t>
  </si>
  <si>
    <t>výstup</t>
  </si>
  <si>
    <t>Počet pořízených informačních systémů</t>
  </si>
  <si>
    <t>počet IS</t>
  </si>
  <si>
    <t>Veřejné instituce podpořené pro účely vývoje digitálních služeb, produktů a procesů</t>
  </si>
  <si>
    <t>Veřejné instituce</t>
  </si>
  <si>
    <t xml:space="preserve">Nové nebo modernizované prvky k zajištění standardů kybernetické bezpečnosti </t>
  </si>
  <si>
    <t>prvek</t>
  </si>
  <si>
    <t>Nově či lépe připojené subjekty veřejné správy k neveřejné síťové infrastruktuře</t>
  </si>
  <si>
    <t>subjekty VS</t>
  </si>
  <si>
    <t>výsledek</t>
  </si>
  <si>
    <t>Počet aktivních interních uživatelů systému</t>
  </si>
  <si>
    <t>unikátní uživatelé/rok</t>
  </si>
  <si>
    <t>Počet aktivních externích uživatelů systému</t>
  </si>
  <si>
    <t>unikátní uživatelé /rok</t>
  </si>
  <si>
    <t>Nová funkcionalita informačního systému</t>
  </si>
  <si>
    <t>funkcionality</t>
  </si>
  <si>
    <t>Zelená infrastruktura podpořená pro jiné účely než přizpůsobování se změnám klimatu</t>
  </si>
  <si>
    <t>hektary</t>
  </si>
  <si>
    <t>Počet obyvatel, kteří mají přístup k nové nebo modernizované zelené infrastruktuře</t>
  </si>
  <si>
    <t>osoby</t>
  </si>
  <si>
    <t>Objem retenčních nádrží pro využití srážkové vody</t>
  </si>
  <si>
    <t>m3</t>
  </si>
  <si>
    <t>4.1 Mateřské školy</t>
  </si>
  <si>
    <t>Modernizovaná či rekonstruovaná kapacita předškolního vzdělávání</t>
  </si>
  <si>
    <t>Navýšení kapacity předškolního vzdělávání</t>
  </si>
  <si>
    <t>Počet podpořených škol či vzdělávacích zařízení</t>
  </si>
  <si>
    <t>zařízení</t>
  </si>
  <si>
    <t>Počet uživatelů nové nebo modernizované péče 
o děti za rok</t>
  </si>
  <si>
    <t>uživatelé/rok</t>
  </si>
  <si>
    <t>Snížení konečné spotřeby energie u podpořených subjektů</t>
  </si>
  <si>
    <t>GJ/rok</t>
  </si>
  <si>
    <t>4.1 Základní školy</t>
  </si>
  <si>
    <t>Kapacita nových učeben v podpořených vzdělávacích zařízeních</t>
  </si>
  <si>
    <t>Kapacita rekonstruovaných či modernizovaných učeben v podpořených vzdělávacích zařízeních</t>
  </si>
  <si>
    <t>Počet  modernizovaných odborných učeben</t>
  </si>
  <si>
    <t>učebna</t>
  </si>
  <si>
    <t>Počet  nových odborných učeben</t>
  </si>
  <si>
    <t>Počet uživatelů nových nebo modernizovaných vzdělávacích zařízení za rok</t>
  </si>
  <si>
    <t>4.1 Neformální vzdělávání</t>
  </si>
  <si>
    <t>Odhad počtu účastníků kurzech celoživotního učení</t>
  </si>
  <si>
    <t>osoby/rok</t>
  </si>
  <si>
    <t>4.2 Sociální bydlení</t>
  </si>
  <si>
    <t>Kapacita nového sociálního bydlení</t>
  </si>
  <si>
    <t>Osoby</t>
  </si>
  <si>
    <t>Kapacita modernizovaného sociálního bydlení</t>
  </si>
  <si>
    <t>Počet nových bytů pro sociální bydlení</t>
  </si>
  <si>
    <t>sociální byty</t>
  </si>
  <si>
    <t>Počet rekonstruovaných bytů pro sociální bydlení</t>
  </si>
  <si>
    <t>Počet uživatelů nového nebo modernizovaného sociálního bydlení za rok</t>
  </si>
  <si>
    <t>Osoby/rok</t>
  </si>
  <si>
    <t>4.2 Sociální služby</t>
  </si>
  <si>
    <t>Nová kapacita podpořených zařízení pobytových sociálních služeb</t>
  </si>
  <si>
    <t>Rekonstruovaná či modernizovaná kapacita podpořených zařízení pobytových sociálních služeb</t>
  </si>
  <si>
    <t xml:space="preserve">Nová kapacita podpořených zařízení nepobytových sociálních služeb </t>
  </si>
  <si>
    <t>Rekonstruovaná či modernizovaná kapacita podpořených zařízení nepobytových sociálních služeb</t>
  </si>
  <si>
    <t>Počet podpořených zázemí pro služby a sociální práci</t>
  </si>
  <si>
    <t>zázemí</t>
  </si>
  <si>
    <t>Počet uživatelů nových nebo modernizovaných zařízení sociální péče za rok</t>
  </si>
  <si>
    <t>4.4 Památky</t>
  </si>
  <si>
    <t xml:space="preserve">Počet revitalizovaných památkových objektů </t>
  </si>
  <si>
    <t>objekty</t>
  </si>
  <si>
    <t>Počet návštěvníků podpořených lokalit v oblasti 
kultury a cestovního ruchu</t>
  </si>
  <si>
    <t>návštěvníci/rok</t>
  </si>
  <si>
    <t>4.4 Knihovny</t>
  </si>
  <si>
    <t>Počet podpořených knihoven</t>
  </si>
  <si>
    <t>knihovny</t>
  </si>
  <si>
    <t>Počet nově zpřístupněných a zefektivněných podsbírek a fondů</t>
  </si>
  <si>
    <t>Podsbírky/fondy</t>
  </si>
  <si>
    <t>4.4 Muzea</t>
  </si>
  <si>
    <t>Počet podpořených muzeí</t>
  </si>
  <si>
    <t>muzea</t>
  </si>
  <si>
    <t>4.4. Cestovní ruch</t>
  </si>
  <si>
    <t>Nová či modernizovaná turistická infocentra</t>
  </si>
  <si>
    <t>TIC</t>
  </si>
  <si>
    <t>Počet vybudovaných naučných stezek</t>
  </si>
  <si>
    <t>naučné stezky</t>
  </si>
  <si>
    <t>Vybudovaná nebo vybavená doprovodná infrastruktura pro vodní a vodáckou turistiku</t>
  </si>
  <si>
    <t>prvky infrastruktury pro vodní a vodáckou turistiku</t>
  </si>
  <si>
    <t xml:space="preserve">Vybudovaná nebo vybavená doprovodná infrastruktura pro turismus </t>
  </si>
  <si>
    <t>prvky doprovodné turistické infrastruktura</t>
  </si>
  <si>
    <t>Délka vybudované či rekonstruované sítě značení   turistických tras</t>
  </si>
  <si>
    <t>km</t>
  </si>
  <si>
    <t>Parkovací místa pro vozidla</t>
  </si>
  <si>
    <t>parkovací místa</t>
  </si>
  <si>
    <t>Parkovací místa pro jízdní kola</t>
  </si>
  <si>
    <t>6.1 Vozidla</t>
  </si>
  <si>
    <t>Kapacita kolejových vozidel pro hromadnou veřejnou dopravu šetrných k životnímu prostředí</t>
  </si>
  <si>
    <t>cestující</t>
  </si>
  <si>
    <t>Počet nově pořízených vozidel pro veřejnou dopravu</t>
  </si>
  <si>
    <t>Vozidla</t>
  </si>
  <si>
    <t>Počet uživatelů nové nebo modernizované veřejné dopravy za rok</t>
  </si>
  <si>
    <t>Odhadované emise skleníkových plynů</t>
  </si>
  <si>
    <t>tun CO2 ekv./rok</t>
  </si>
  <si>
    <t>Množství odstraněných emisí primárních PM2,5 a prekurzorů sekundárních PM2,5</t>
  </si>
  <si>
    <t>t/rok</t>
  </si>
  <si>
    <t>6.1 Cyklodoprava</t>
  </si>
  <si>
    <t>Podpořená specializovaná cyklistická infrastruktura</t>
  </si>
  <si>
    <t>Počet uživatelů specializované cyklistické infrastruktury za rok</t>
  </si>
  <si>
    <t>6.1 Plnicí a dobíjecí stanice</t>
  </si>
  <si>
    <t>Infrastruktura pro alternativní paliva (plnicí/dobíjecí stanice)</t>
  </si>
  <si>
    <t>plnící/dobíjecí body</t>
  </si>
  <si>
    <t>6.1 Telematika</t>
  </si>
  <si>
    <t>Města, která mají nové nebo modernizované digitalizované městské dopravní systémy</t>
  </si>
  <si>
    <t>metropole a města</t>
  </si>
  <si>
    <t>Regiony, které mají nové nebo modernizované digitalizované regionální dopravní systémy</t>
  </si>
  <si>
    <t>počet regionů</t>
  </si>
  <si>
    <t>6.1 Přestupní uzly HD</t>
  </si>
  <si>
    <t>Nová nebo modernizovaná intermodální spojení</t>
  </si>
  <si>
    <t>intermodální spojení</t>
  </si>
  <si>
    <t>Délka komunikace s realizovaným preferenčním nebo kapacitním opatřením pro veřejnou dopravu</t>
  </si>
  <si>
    <t>6.1 Bezpečnost</t>
  </si>
  <si>
    <t>Délka komunikace s realizovaným bezpečnostním opatřením</t>
  </si>
  <si>
    <t>Počet nehod na km komunikace s realizovaným bezpečnostním opatřením</t>
  </si>
  <si>
    <t>počet nehod/km</t>
  </si>
  <si>
    <t>Sloučené indikátory výstupu a výsledku</t>
  </si>
  <si>
    <t>Základní školy, Zájmové, neformální a celoživotní vzdělávání</t>
  </si>
  <si>
    <t>Mateřské školy, Základní školy, Zájmové, neformální a celoživotní vzdělávání</t>
  </si>
  <si>
    <t>Památky, Knihovny, Muzea, CR</t>
  </si>
  <si>
    <t>Knihovny, Muzea</t>
  </si>
  <si>
    <t>Cyklodoprava, Přestupní uzly HD</t>
  </si>
  <si>
    <t>Vozidla, Přestupní uzly UHD</t>
  </si>
  <si>
    <t>Sociální bydlení</t>
  </si>
  <si>
    <t>Kapacita nového nebo modernizovaného sociálního bydlení</t>
  </si>
  <si>
    <t>složeno z</t>
  </si>
  <si>
    <t>Sociální služby</t>
  </si>
  <si>
    <t>Kapacita nových nebo modernizovaných zařízení sociální péče (kromě bydlení)</t>
  </si>
  <si>
    <t>Sociální služba, Sociální bydlení</t>
  </si>
  <si>
    <t>Cílová hodnota</t>
  </si>
  <si>
    <t xml:space="preserve">Indikátory IROP pro nositelé ITI </t>
  </si>
  <si>
    <t>2.2 Zelená infrastruktura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</si>
</sst>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name val="Segoe UI"/>
      <family val="2"/>
      <charset val="238"/>
    </font>
    <font>
      <b/>
      <sz val="9"/>
      <color theme="1"/>
      <name val="Segoe UI"/>
      <family val="2"/>
      <charset val="238"/>
    </font>
    <font>
      <sz val="9"/>
      <name val="Segoe UI"/>
      <family val="2"/>
      <charset val="238"/>
    </font>
    <font>
      <b/>
      <sz val="12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2"/>
      <name val="Segoe UI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B050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u/>
      <sz val="16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9">
    <xf numFmtId="0" fontId="0" fillId="0" borderId="0" xfId="0"/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wrapText="1"/>
    </xf>
    <xf numFmtId="4" fontId="1" fillId="0" borderId="0" xfId="0" applyNumberFormat="1" applyFont="1"/>
    <xf numFmtId="3" fontId="1" fillId="0" borderId="0" xfId="0" applyNumberFormat="1" applyFont="1"/>
    <xf numFmtId="3" fontId="10" fillId="9" borderId="1" xfId="4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3" fontId="10" fillId="9" borderId="5" xfId="4" applyNumberFormat="1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center" vertical="center" wrapText="1"/>
    </xf>
    <xf numFmtId="164" fontId="1" fillId="9" borderId="5" xfId="4" applyNumberFormat="1" applyFont="1" applyFill="1" applyBorder="1" applyAlignment="1">
      <alignment horizontal="right" vertical="center" wrapText="1"/>
    </xf>
    <xf numFmtId="0" fontId="8" fillId="9" borderId="5" xfId="0" applyFont="1" applyFill="1" applyBorder="1" applyAlignment="1">
      <alignment horizontal="center" vertical="center" wrapText="1"/>
    </xf>
    <xf numFmtId="164" fontId="8" fillId="9" borderId="5" xfId="4" applyNumberFormat="1" applyFont="1" applyFill="1" applyBorder="1" applyAlignment="1">
      <alignment horizontal="right" vertical="center" wrapText="1"/>
    </xf>
    <xf numFmtId="164" fontId="11" fillId="9" borderId="5" xfId="4" applyNumberFormat="1" applyFont="1" applyFill="1" applyBorder="1" applyAlignment="1">
      <alignment horizontal="right" vertical="center" wrapText="1"/>
    </xf>
    <xf numFmtId="0" fontId="1" fillId="9" borderId="3" xfId="0" applyFont="1" applyFill="1" applyBorder="1" applyAlignment="1">
      <alignment horizontal="center" vertical="center" wrapText="1"/>
    </xf>
    <xf numFmtId="164" fontId="1" fillId="9" borderId="3" xfId="4" applyNumberFormat="1" applyFont="1" applyFill="1" applyBorder="1" applyAlignment="1">
      <alignment horizontal="right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164" fontId="8" fillId="9" borderId="3" xfId="4" applyNumberFormat="1" applyFont="1" applyFill="1" applyBorder="1" applyAlignment="1">
      <alignment horizontal="right" vertical="center" wrapText="1"/>
    </xf>
    <xf numFmtId="164" fontId="13" fillId="9" borderId="3" xfId="4" applyNumberFormat="1" applyFont="1" applyFill="1" applyBorder="1" applyAlignment="1">
      <alignment horizontal="right" vertical="center" wrapText="1"/>
    </xf>
    <xf numFmtId="164" fontId="13" fillId="9" borderId="5" xfId="4" applyNumberFormat="1" applyFont="1" applyFill="1" applyBorder="1" applyAlignment="1">
      <alignment horizontal="right" vertical="center" wrapText="1"/>
    </xf>
    <xf numFmtId="0" fontId="1" fillId="9" borderId="27" xfId="0" applyFont="1" applyFill="1" applyBorder="1" applyAlignment="1">
      <alignment horizontal="center" vertical="center" wrapText="1"/>
    </xf>
    <xf numFmtId="164" fontId="13" fillId="9" borderId="27" xfId="4" applyNumberFormat="1" applyFont="1" applyFill="1" applyBorder="1" applyAlignment="1">
      <alignment horizontal="right" vertical="center" wrapText="1"/>
    </xf>
    <xf numFmtId="0" fontId="8" fillId="9" borderId="43" xfId="0" applyFont="1" applyFill="1" applyBorder="1" applyAlignment="1">
      <alignment horizontal="center" vertical="center" wrapText="1"/>
    </xf>
    <xf numFmtId="3" fontId="10" fillId="9" borderId="3" xfId="4" applyNumberFormat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left" vertical="center" wrapText="1"/>
    </xf>
    <xf numFmtId="3" fontId="16" fillId="9" borderId="5" xfId="4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left" vertical="center" wrapText="1"/>
    </xf>
    <xf numFmtId="3" fontId="16" fillId="9" borderId="3" xfId="4" applyNumberFormat="1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center" wrapText="1"/>
    </xf>
    <xf numFmtId="3" fontId="16" fillId="9" borderId="27" xfId="4" applyNumberFormat="1" applyFont="1" applyFill="1" applyBorder="1" applyAlignment="1">
      <alignment horizontal="center" vertical="center" wrapText="1"/>
    </xf>
    <xf numFmtId="3" fontId="16" fillId="9" borderId="3" xfId="0" applyNumberFormat="1" applyFont="1" applyFill="1" applyBorder="1" applyAlignment="1">
      <alignment horizontal="center" vertical="center" wrapText="1"/>
    </xf>
    <xf numFmtId="0" fontId="18" fillId="0" borderId="0" xfId="0" applyFont="1"/>
    <xf numFmtId="165" fontId="8" fillId="10" borderId="5" xfId="4" applyNumberFormat="1" applyFont="1" applyFill="1" applyBorder="1" applyAlignment="1">
      <alignment horizontal="right"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vertical="center" wrapText="1"/>
    </xf>
    <xf numFmtId="164" fontId="8" fillId="9" borderId="27" xfId="4" applyNumberFormat="1" applyFont="1" applyFill="1" applyBorder="1" applyAlignment="1">
      <alignment horizontal="right" vertical="center" wrapText="1"/>
    </xf>
    <xf numFmtId="165" fontId="1" fillId="10" borderId="1" xfId="4" applyNumberFormat="1" applyFont="1" applyFill="1" applyBorder="1" applyAlignment="1">
      <alignment horizontal="right" vertical="center" wrapText="1"/>
    </xf>
    <xf numFmtId="165" fontId="1" fillId="10" borderId="5" xfId="4" applyNumberFormat="1" applyFont="1" applyFill="1" applyBorder="1" applyAlignment="1">
      <alignment horizontal="right" vertical="center" wrapText="1"/>
    </xf>
    <xf numFmtId="165" fontId="8" fillId="10" borderId="1" xfId="4" applyNumberFormat="1" applyFont="1" applyFill="1" applyBorder="1" applyAlignment="1">
      <alignment horizontal="right" vertical="center" wrapText="1"/>
    </xf>
    <xf numFmtId="165" fontId="12" fillId="10" borderId="1" xfId="4" applyNumberFormat="1" applyFont="1" applyFill="1" applyBorder="1" applyAlignment="1">
      <alignment horizontal="right" vertical="center" wrapText="1"/>
    </xf>
    <xf numFmtId="165" fontId="12" fillId="10" borderId="5" xfId="4" applyNumberFormat="1" applyFont="1" applyFill="1" applyBorder="1" applyAlignment="1">
      <alignment horizontal="right" vertical="center" wrapText="1"/>
    </xf>
    <xf numFmtId="165" fontId="11" fillId="10" borderId="1" xfId="4" applyNumberFormat="1" applyFont="1" applyFill="1" applyBorder="1" applyAlignment="1">
      <alignment horizontal="right" vertical="center" wrapText="1"/>
    </xf>
    <xf numFmtId="165" fontId="11" fillId="10" borderId="5" xfId="4" applyNumberFormat="1" applyFont="1" applyFill="1" applyBorder="1" applyAlignment="1">
      <alignment horizontal="right" vertical="center" wrapText="1"/>
    </xf>
    <xf numFmtId="165" fontId="14" fillId="10" borderId="5" xfId="4" applyNumberFormat="1" applyFont="1" applyFill="1" applyBorder="1" applyAlignment="1">
      <alignment horizontal="right" vertical="center" wrapText="1"/>
    </xf>
    <xf numFmtId="165" fontId="8" fillId="10" borderId="3" xfId="4" applyNumberFormat="1" applyFont="1" applyFill="1" applyBorder="1" applyAlignment="1">
      <alignment horizontal="right" vertical="center" wrapText="1"/>
    </xf>
    <xf numFmtId="49" fontId="26" fillId="11" borderId="5" xfId="0" applyNumberFormat="1" applyFont="1" applyFill="1" applyBorder="1" applyAlignment="1">
      <alignment horizontal="center" vertical="center" wrapText="1"/>
    </xf>
    <xf numFmtId="3" fontId="27" fillId="11" borderId="5" xfId="4" applyNumberFormat="1" applyFont="1" applyFill="1" applyBorder="1" applyAlignment="1">
      <alignment horizontal="center" vertical="center" wrapText="1"/>
    </xf>
    <xf numFmtId="0" fontId="28" fillId="11" borderId="5" xfId="0" applyFont="1" applyFill="1" applyBorder="1" applyAlignment="1">
      <alignment horizontal="left" vertical="center" wrapText="1"/>
    </xf>
    <xf numFmtId="0" fontId="8" fillId="9" borderId="0" xfId="0" applyFont="1" applyFill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0" fontId="30" fillId="0" borderId="0" xfId="0" applyFont="1"/>
    <xf numFmtId="4" fontId="8" fillId="0" borderId="0" xfId="0" applyNumberFormat="1" applyFont="1" applyAlignment="1">
      <alignment wrapText="1"/>
    </xf>
    <xf numFmtId="4" fontId="8" fillId="0" borderId="5" xfId="0" applyNumberFormat="1" applyFont="1" applyFill="1" applyBorder="1" applyAlignment="1">
      <alignment horizontal="right" vertical="center"/>
    </xf>
    <xf numFmtId="4" fontId="30" fillId="0" borderId="0" xfId="0" applyNumberFormat="1" applyFont="1" applyFill="1"/>
    <xf numFmtId="0" fontId="5" fillId="8" borderId="57" xfId="0" applyFont="1" applyFill="1" applyBorder="1" applyAlignment="1">
      <alignment vertical="center"/>
    </xf>
    <xf numFmtId="0" fontId="5" fillId="8" borderId="47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wrapText="1"/>
    </xf>
    <xf numFmtId="0" fontId="9" fillId="2" borderId="47" xfId="0" applyFont="1" applyFill="1" applyBorder="1" applyAlignment="1">
      <alignment horizontal="center" vertical="center" wrapText="1"/>
    </xf>
    <xf numFmtId="3" fontId="9" fillId="2" borderId="47" xfId="0" applyNumberFormat="1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horizontal="left" vertical="center" wrapText="1"/>
    </xf>
    <xf numFmtId="0" fontId="8" fillId="9" borderId="27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center" wrapText="1"/>
    </xf>
    <xf numFmtId="3" fontId="27" fillId="11" borderId="1" xfId="4" applyNumberFormat="1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left" vertical="center" wrapText="1"/>
    </xf>
    <xf numFmtId="49" fontId="26" fillId="11" borderId="3" xfId="0" applyNumberFormat="1" applyFont="1" applyFill="1" applyBorder="1" applyAlignment="1">
      <alignment horizontal="center" vertical="center" wrapText="1"/>
    </xf>
    <xf numFmtId="3" fontId="27" fillId="11" borderId="3" xfId="4" applyNumberFormat="1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left" vertical="center" wrapText="1"/>
    </xf>
    <xf numFmtId="0" fontId="5" fillId="6" borderId="52" xfId="0" applyFont="1" applyFill="1" applyBorder="1" applyAlignment="1">
      <alignment vertical="center" wrapText="1"/>
    </xf>
    <xf numFmtId="49" fontId="26" fillId="11" borderId="43" xfId="0" applyNumberFormat="1" applyFont="1" applyFill="1" applyBorder="1" applyAlignment="1">
      <alignment horizontal="center" vertical="center" wrapText="1"/>
    </xf>
    <xf numFmtId="3" fontId="27" fillId="11" borderId="43" xfId="4" applyNumberFormat="1" applyFont="1" applyFill="1" applyBorder="1" applyAlignment="1">
      <alignment horizontal="center" vertical="center" wrapText="1"/>
    </xf>
    <xf numFmtId="0" fontId="28" fillId="11" borderId="43" xfId="0" applyFont="1" applyFill="1" applyBorder="1" applyAlignment="1">
      <alignment horizontal="left" vertical="center" wrapText="1"/>
    </xf>
    <xf numFmtId="165" fontId="11" fillId="10" borderId="43" xfId="4" applyNumberFormat="1" applyFont="1" applyFill="1" applyBorder="1" applyAlignment="1">
      <alignment horizontal="right" vertical="center" wrapText="1"/>
    </xf>
    <xf numFmtId="165" fontId="12" fillId="10" borderId="20" xfId="4" applyNumberFormat="1" applyFont="1" applyFill="1" applyBorder="1" applyAlignment="1">
      <alignment horizontal="right" vertical="center" wrapText="1"/>
    </xf>
    <xf numFmtId="165" fontId="8" fillId="10" borderId="20" xfId="4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165" fontId="12" fillId="10" borderId="22" xfId="4" applyNumberFormat="1" applyFont="1" applyFill="1" applyBorder="1" applyAlignment="1">
      <alignment horizontal="right" vertical="center" wrapText="1"/>
    </xf>
    <xf numFmtId="165" fontId="8" fillId="10" borderId="22" xfId="4" applyNumberFormat="1" applyFont="1" applyFill="1" applyBorder="1" applyAlignment="1">
      <alignment horizontal="right" vertical="center" wrapText="1"/>
    </xf>
    <xf numFmtId="165" fontId="8" fillId="10" borderId="23" xfId="4" applyNumberFormat="1" applyFont="1" applyFill="1" applyBorder="1" applyAlignment="1">
      <alignment horizontal="right" vertical="center" wrapText="1"/>
    </xf>
    <xf numFmtId="165" fontId="11" fillId="10" borderId="53" xfId="4" applyNumberFormat="1" applyFont="1" applyFill="1" applyBorder="1" applyAlignment="1">
      <alignment horizontal="right" vertical="center" wrapText="1"/>
    </xf>
    <xf numFmtId="164" fontId="8" fillId="9" borderId="23" xfId="4" applyNumberFormat="1" applyFont="1" applyFill="1" applyBorder="1" applyAlignment="1">
      <alignment horizontal="right" vertical="center" wrapText="1"/>
    </xf>
    <xf numFmtId="164" fontId="13" fillId="9" borderId="23" xfId="4" applyNumberFormat="1" applyFont="1" applyFill="1" applyBorder="1" applyAlignment="1">
      <alignment horizontal="right" vertical="center" wrapText="1"/>
    </xf>
    <xf numFmtId="49" fontId="16" fillId="9" borderId="5" xfId="0" applyNumberFormat="1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4" fontId="1" fillId="10" borderId="1" xfId="4" applyNumberFormat="1" applyFont="1" applyFill="1" applyBorder="1" applyAlignment="1">
      <alignment horizontal="right" vertical="center" wrapText="1"/>
    </xf>
    <xf numFmtId="4" fontId="1" fillId="10" borderId="5" xfId="4" applyNumberFormat="1" applyFont="1" applyFill="1" applyBorder="1" applyAlignment="1">
      <alignment horizontal="right" vertical="center" wrapText="1"/>
    </xf>
    <xf numFmtId="4" fontId="1" fillId="10" borderId="3" xfId="4" applyNumberFormat="1" applyFont="1" applyFill="1" applyBorder="1" applyAlignment="1">
      <alignment horizontal="right" vertical="center" wrapText="1"/>
    </xf>
    <xf numFmtId="4" fontId="11" fillId="10" borderId="5" xfId="4" applyNumberFormat="1" applyFont="1" applyFill="1" applyBorder="1" applyAlignment="1">
      <alignment horizontal="right" vertical="center" wrapText="1"/>
    </xf>
    <xf numFmtId="4" fontId="8" fillId="10" borderId="3" xfId="4" applyNumberFormat="1" applyFont="1" applyFill="1" applyBorder="1" applyAlignment="1">
      <alignment horizontal="right" vertical="center" wrapText="1"/>
    </xf>
    <xf numFmtId="4" fontId="11" fillId="10" borderId="1" xfId="4" applyNumberFormat="1" applyFont="1" applyFill="1" applyBorder="1" applyAlignment="1">
      <alignment horizontal="right" vertical="center" wrapText="1"/>
    </xf>
    <xf numFmtId="4" fontId="8" fillId="10" borderId="5" xfId="4" applyNumberFormat="1" applyFont="1" applyFill="1" applyBorder="1" applyAlignment="1">
      <alignment horizontal="right" vertical="center" wrapText="1"/>
    </xf>
    <xf numFmtId="4" fontId="13" fillId="10" borderId="27" xfId="4" applyNumberFormat="1" applyFont="1" applyFill="1" applyBorder="1" applyAlignment="1">
      <alignment horizontal="right" vertical="center" wrapText="1"/>
    </xf>
    <xf numFmtId="4" fontId="13" fillId="10" borderId="3" xfId="4" applyNumberFormat="1" applyFont="1" applyFill="1" applyBorder="1" applyAlignment="1">
      <alignment horizontal="right" vertical="center" wrapText="1"/>
    </xf>
    <xf numFmtId="4" fontId="13" fillId="10" borderId="5" xfId="4" applyNumberFormat="1" applyFont="1" applyFill="1" applyBorder="1" applyAlignment="1">
      <alignment horizontal="right" vertical="center" wrapText="1"/>
    </xf>
    <xf numFmtId="4" fontId="8" fillId="10" borderId="27" xfId="4" applyNumberFormat="1" applyFont="1" applyFill="1" applyBorder="1" applyAlignment="1">
      <alignment horizontal="right" vertical="center" wrapText="1"/>
    </xf>
    <xf numFmtId="4" fontId="14" fillId="10" borderId="5" xfId="4" applyNumberFormat="1" applyFont="1" applyFill="1" applyBorder="1" applyAlignment="1">
      <alignment horizontal="right" vertical="center" wrapText="1"/>
    </xf>
    <xf numFmtId="4" fontId="11" fillId="9" borderId="1" xfId="4" applyNumberFormat="1" applyFont="1" applyFill="1" applyBorder="1" applyAlignment="1">
      <alignment horizontal="right" vertical="center" wrapText="1"/>
    </xf>
    <xf numFmtId="4" fontId="8" fillId="9" borderId="5" xfId="4" applyNumberFormat="1" applyFont="1" applyFill="1" applyBorder="1" applyAlignment="1">
      <alignment horizontal="right" vertical="center" wrapText="1"/>
    </xf>
    <xf numFmtId="4" fontId="8" fillId="10" borderId="1" xfId="4" applyNumberFormat="1" applyFont="1" applyFill="1" applyBorder="1" applyAlignment="1">
      <alignment horizontal="right" vertical="center" wrapText="1"/>
    </xf>
    <xf numFmtId="4" fontId="11" fillId="10" borderId="43" xfId="4" applyNumberFormat="1" applyFont="1" applyFill="1" applyBorder="1" applyAlignment="1">
      <alignment horizontal="right" vertical="center" wrapText="1"/>
    </xf>
    <xf numFmtId="4" fontId="8" fillId="0" borderId="12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3" xfId="0" applyNumberFormat="1" applyFont="1" applyFill="1" applyBorder="1" applyAlignment="1">
      <alignment horizontal="right" vertical="center"/>
    </xf>
    <xf numFmtId="4" fontId="8" fillId="0" borderId="7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8" fillId="0" borderId="55" xfId="0" applyNumberFormat="1" applyFont="1" applyFill="1" applyBorder="1" applyAlignment="1">
      <alignment horizontal="right" vertical="center"/>
    </xf>
    <xf numFmtId="4" fontId="8" fillId="0" borderId="27" xfId="0" applyNumberFormat="1" applyFont="1" applyFill="1" applyBorder="1" applyAlignment="1">
      <alignment horizontal="right" vertical="center"/>
    </xf>
    <xf numFmtId="4" fontId="8" fillId="0" borderId="42" xfId="0" applyNumberFormat="1" applyFont="1" applyFill="1" applyBorder="1" applyAlignment="1">
      <alignment horizontal="right" vertical="center"/>
    </xf>
    <xf numFmtId="4" fontId="8" fillId="0" borderId="7" xfId="0" applyNumberFormat="1" applyFont="1" applyFill="1" applyBorder="1" applyAlignment="1">
      <alignment horizontal="right" vertical="center" wrapText="1"/>
    </xf>
    <xf numFmtId="4" fontId="8" fillId="0" borderId="12" xfId="0" applyNumberFormat="1" applyFont="1" applyFill="1" applyBorder="1" applyAlignment="1">
      <alignment horizontal="right" vertical="center"/>
    </xf>
    <xf numFmtId="4" fontId="8" fillId="0" borderId="20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4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14" xfId="0" applyNumberFormat="1" applyFont="1" applyFill="1" applyBorder="1" applyAlignment="1">
      <alignment horizontal="right" vertical="center"/>
    </xf>
    <xf numFmtId="4" fontId="8" fillId="0" borderId="22" xfId="0" applyNumberFormat="1" applyFont="1" applyFill="1" applyBorder="1" applyAlignment="1">
      <alignment horizontal="right" vertical="center"/>
    </xf>
    <xf numFmtId="4" fontId="21" fillId="0" borderId="5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/>
    </xf>
    <xf numFmtId="4" fontId="8" fillId="0" borderId="23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4" fontId="21" fillId="0" borderId="3" xfId="0" applyNumberFormat="1" applyFont="1" applyFill="1" applyBorder="1" applyAlignment="1">
      <alignment horizontal="right" vertical="center"/>
    </xf>
    <xf numFmtId="4" fontId="8" fillId="0" borderId="34" xfId="0" applyNumberFormat="1" applyFont="1" applyFill="1" applyBorder="1" applyAlignment="1">
      <alignment horizontal="right" vertical="center"/>
    </xf>
    <xf numFmtId="4" fontId="8" fillId="0" borderId="35" xfId="0" applyNumberFormat="1" applyFont="1" applyFill="1" applyBorder="1" applyAlignment="1">
      <alignment horizontal="right" vertical="center"/>
    </xf>
    <xf numFmtId="4" fontId="8" fillId="0" borderId="55" xfId="0" applyNumberFormat="1" applyFont="1" applyFill="1" applyBorder="1" applyAlignment="1">
      <alignment horizontal="right" vertical="center" wrapText="1"/>
    </xf>
    <xf numFmtId="4" fontId="8" fillId="0" borderId="27" xfId="0" applyNumberFormat="1" applyFont="1" applyFill="1" applyBorder="1" applyAlignment="1">
      <alignment horizontal="right" vertical="center" wrapText="1"/>
    </xf>
    <xf numFmtId="4" fontId="8" fillId="0" borderId="28" xfId="0" applyNumberFormat="1" applyFont="1" applyFill="1" applyBorder="1" applyAlignment="1">
      <alignment horizontal="right" vertical="center"/>
    </xf>
    <xf numFmtId="4" fontId="21" fillId="0" borderId="1" xfId="0" applyNumberFormat="1" applyFont="1" applyFill="1" applyBorder="1" applyAlignment="1">
      <alignment horizontal="right" vertical="center"/>
    </xf>
    <xf numFmtId="4" fontId="8" fillId="0" borderId="45" xfId="0" applyNumberFormat="1" applyFont="1" applyFill="1" applyBorder="1" applyAlignment="1">
      <alignment horizontal="right" vertical="center"/>
    </xf>
    <xf numFmtId="4" fontId="8" fillId="0" borderId="36" xfId="0" applyNumberFormat="1" applyFont="1" applyFill="1" applyBorder="1" applyAlignment="1">
      <alignment horizontal="right" vertical="center"/>
    </xf>
    <xf numFmtId="4" fontId="8" fillId="0" borderId="61" xfId="0" applyNumberFormat="1" applyFont="1" applyFill="1" applyBorder="1" applyAlignment="1">
      <alignment horizontal="right" vertical="center" wrapText="1"/>
    </xf>
    <xf numFmtId="4" fontId="8" fillId="0" borderId="47" xfId="0" applyNumberFormat="1" applyFont="1" applyFill="1" applyBorder="1" applyAlignment="1">
      <alignment horizontal="right" vertical="center" wrapText="1"/>
    </xf>
    <xf numFmtId="4" fontId="8" fillId="0" borderId="60" xfId="0" applyNumberFormat="1" applyFont="1" applyFill="1" applyBorder="1" applyAlignment="1">
      <alignment horizontal="right" vertical="center"/>
    </xf>
    <xf numFmtId="4" fontId="8" fillId="0" borderId="43" xfId="0" applyNumberFormat="1" applyFont="1" applyFill="1" applyBorder="1" applyAlignment="1">
      <alignment horizontal="right" vertical="center"/>
    </xf>
    <xf numFmtId="4" fontId="21" fillId="0" borderId="43" xfId="0" applyNumberFormat="1" applyFont="1" applyFill="1" applyBorder="1" applyAlignment="1">
      <alignment horizontal="right" vertical="center"/>
    </xf>
    <xf numFmtId="4" fontId="8" fillId="0" borderId="54" xfId="0" applyNumberFormat="1" applyFont="1" applyFill="1" applyBorder="1" applyAlignment="1">
      <alignment horizontal="right" vertical="center"/>
    </xf>
    <xf numFmtId="0" fontId="1" fillId="0" borderId="0" xfId="0" applyFont="1" applyFill="1"/>
    <xf numFmtId="4" fontId="8" fillId="0" borderId="36" xfId="0" applyNumberFormat="1" applyFont="1" applyFill="1" applyBorder="1" applyAlignment="1">
      <alignment horizontal="right" vertical="center" wrapText="1"/>
    </xf>
    <xf numFmtId="4" fontId="8" fillId="0" borderId="31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4" fontId="8" fillId="0" borderId="17" xfId="0" applyNumberFormat="1" applyFont="1" applyFill="1" applyBorder="1" applyAlignment="1">
      <alignment horizontal="right" vertical="center" wrapText="1"/>
    </xf>
    <xf numFmtId="4" fontId="21" fillId="0" borderId="22" xfId="0" applyNumberFormat="1" applyFont="1" applyFill="1" applyBorder="1" applyAlignment="1">
      <alignment horizontal="right" vertical="center"/>
    </xf>
    <xf numFmtId="4" fontId="8" fillId="0" borderId="5" xfId="0" applyNumberFormat="1" applyFont="1" applyBorder="1" applyAlignment="1">
      <alignment wrapText="1"/>
    </xf>
    <xf numFmtId="3" fontId="8" fillId="0" borderId="5" xfId="0" applyNumberFormat="1" applyFont="1" applyBorder="1"/>
    <xf numFmtId="0" fontId="1" fillId="0" borderId="5" xfId="0" applyFont="1" applyFill="1" applyBorder="1"/>
    <xf numFmtId="0" fontId="8" fillId="0" borderId="22" xfId="0" applyFont="1" applyBorder="1"/>
    <xf numFmtId="0" fontId="5" fillId="2" borderId="38" xfId="0" applyFont="1" applyFill="1" applyBorder="1" applyAlignment="1">
      <alignment horizontal="center" vertical="center" wrapText="1"/>
    </xf>
    <xf numFmtId="4" fontId="8" fillId="0" borderId="5" xfId="2" applyNumberFormat="1" applyFont="1" applyFill="1" applyBorder="1" applyAlignment="1">
      <alignment horizontal="right" vertical="center"/>
    </xf>
    <xf numFmtId="4" fontId="22" fillId="0" borderId="5" xfId="0" applyNumberFormat="1" applyFont="1" applyFill="1" applyBorder="1" applyAlignment="1">
      <alignment horizontal="right" vertical="center"/>
    </xf>
    <xf numFmtId="0" fontId="9" fillId="0" borderId="25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/>
    </xf>
    <xf numFmtId="165" fontId="8" fillId="0" borderId="22" xfId="4" applyNumberFormat="1" applyFont="1" applyFill="1" applyBorder="1" applyAlignment="1">
      <alignment horizontal="right" vertical="center" wrapText="1"/>
    </xf>
    <xf numFmtId="164" fontId="11" fillId="0" borderId="22" xfId="4" applyNumberFormat="1" applyFont="1" applyFill="1" applyBorder="1" applyAlignment="1">
      <alignment horizontal="right" vertical="center" wrapText="1"/>
    </xf>
    <xf numFmtId="164" fontId="1" fillId="0" borderId="22" xfId="4" applyNumberFormat="1" applyFont="1" applyFill="1" applyBorder="1" applyAlignment="1">
      <alignment horizontal="right" vertical="center" wrapText="1"/>
    </xf>
    <xf numFmtId="164" fontId="15" fillId="0" borderId="22" xfId="4" applyNumberFormat="1" applyFont="1" applyFill="1" applyBorder="1" applyAlignment="1">
      <alignment horizontal="right" vertical="center" wrapText="1"/>
    </xf>
    <xf numFmtId="164" fontId="8" fillId="0" borderId="22" xfId="4" applyNumberFormat="1" applyFont="1" applyFill="1" applyBorder="1" applyAlignment="1">
      <alignment horizontal="right" vertical="center" wrapText="1"/>
    </xf>
    <xf numFmtId="164" fontId="31" fillId="0" borderId="22" xfId="4" applyNumberFormat="1" applyFont="1" applyFill="1" applyBorder="1" applyAlignment="1">
      <alignment horizontal="right" vertical="center" wrapText="1"/>
    </xf>
    <xf numFmtId="165" fontId="14" fillId="0" borderId="22" xfId="4" applyNumberFormat="1" applyFont="1" applyFill="1" applyBorder="1" applyAlignment="1">
      <alignment horizontal="right" vertical="center" wrapText="1"/>
    </xf>
    <xf numFmtId="165" fontId="31" fillId="0" borderId="22" xfId="4" applyNumberFormat="1" applyFont="1" applyFill="1" applyBorder="1" applyAlignment="1">
      <alignment horizontal="right" vertical="center" wrapText="1"/>
    </xf>
    <xf numFmtId="0" fontId="8" fillId="0" borderId="22" xfId="0" applyFont="1" applyFill="1" applyBorder="1"/>
    <xf numFmtId="0" fontId="1" fillId="0" borderId="14" xfId="0" applyFont="1" applyFill="1" applyBorder="1"/>
    <xf numFmtId="4" fontId="8" fillId="0" borderId="18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21" fillId="0" borderId="6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/>
    <xf numFmtId="4" fontId="21" fillId="0" borderId="4" xfId="0" applyNumberFormat="1" applyFont="1" applyFill="1" applyBorder="1" applyAlignment="1">
      <alignment horizontal="right" vertical="center" wrapText="1"/>
    </xf>
    <xf numFmtId="4" fontId="8" fillId="0" borderId="22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/>
    </xf>
    <xf numFmtId="4" fontId="8" fillId="0" borderId="18" xfId="0" applyNumberFormat="1" applyFont="1" applyFill="1" applyBorder="1" applyAlignment="1">
      <alignment horizontal="right" vertical="center"/>
    </xf>
    <xf numFmtId="0" fontId="8" fillId="0" borderId="6" xfId="0" applyNumberFormat="1" applyFont="1" applyFill="1" applyBorder="1" applyAlignment="1">
      <alignment horizontal="right" vertical="center"/>
    </xf>
    <xf numFmtId="4" fontId="30" fillId="0" borderId="6" xfId="0" applyNumberFormat="1" applyFont="1" applyFill="1" applyBorder="1"/>
    <xf numFmtId="4" fontId="30" fillId="0" borderId="4" xfId="0" applyNumberFormat="1" applyFont="1" applyFill="1" applyBorder="1"/>
    <xf numFmtId="4" fontId="21" fillId="0" borderId="6" xfId="0" applyNumberFormat="1" applyFont="1" applyFill="1" applyBorder="1" applyAlignment="1">
      <alignment horizontal="right" vertical="center"/>
    </xf>
    <xf numFmtId="0" fontId="30" fillId="0" borderId="6" xfId="0" applyFont="1" applyFill="1" applyBorder="1"/>
    <xf numFmtId="0" fontId="18" fillId="0" borderId="42" xfId="0" applyFont="1" applyBorder="1" applyAlignment="1">
      <alignment horizontal="center"/>
    </xf>
    <xf numFmtId="4" fontId="8" fillId="0" borderId="31" xfId="0" applyNumberFormat="1" applyFont="1" applyFill="1" applyBorder="1" applyAlignment="1">
      <alignment horizontal="right" vertical="center" wrapText="1"/>
    </xf>
    <xf numFmtId="10" fontId="8" fillId="0" borderId="31" xfId="0" applyNumberFormat="1" applyFont="1" applyFill="1" applyBorder="1" applyAlignment="1">
      <alignment horizontal="right" vertical="center"/>
    </xf>
    <xf numFmtId="0" fontId="1" fillId="0" borderId="31" xfId="0" applyFont="1" applyFill="1" applyBorder="1"/>
    <xf numFmtId="0" fontId="1" fillId="0" borderId="22" xfId="0" applyFont="1" applyFill="1" applyBorder="1"/>
    <xf numFmtId="0" fontId="1" fillId="0" borderId="6" xfId="0" applyFont="1" applyFill="1" applyBorder="1"/>
    <xf numFmtId="4" fontId="8" fillId="0" borderId="18" xfId="2" applyNumberFormat="1" applyFont="1" applyFill="1" applyBorder="1" applyAlignment="1">
      <alignment horizontal="right" vertical="center"/>
    </xf>
    <xf numFmtId="4" fontId="8" fillId="0" borderId="6" xfId="2" applyNumberFormat="1" applyFont="1" applyFill="1" applyBorder="1" applyAlignment="1">
      <alignment horizontal="right" vertical="center"/>
    </xf>
    <xf numFmtId="4" fontId="22" fillId="0" borderId="6" xfId="0" applyNumberFormat="1" applyFont="1" applyFill="1" applyBorder="1" applyAlignment="1">
      <alignment horizontal="right" vertical="center"/>
    </xf>
    <xf numFmtId="4" fontId="8" fillId="0" borderId="34" xfId="0" applyNumberFormat="1" applyFont="1" applyFill="1" applyBorder="1" applyAlignment="1">
      <alignment horizontal="right" vertical="center" wrapText="1"/>
    </xf>
    <xf numFmtId="4" fontId="8" fillId="0" borderId="8" xfId="0" applyNumberFormat="1" applyFont="1" applyFill="1" applyBorder="1" applyAlignment="1">
      <alignment horizontal="right" vertical="center"/>
    </xf>
    <xf numFmtId="49" fontId="10" fillId="9" borderId="5" xfId="0" applyNumberFormat="1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49" fontId="16" fillId="9" borderId="27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right" vertical="center" wrapText="1"/>
    </xf>
    <xf numFmtId="4" fontId="8" fillId="0" borderId="38" xfId="0" applyNumberFormat="1" applyFont="1" applyFill="1" applyBorder="1" applyAlignment="1">
      <alignment horizontal="right" vertical="center"/>
    </xf>
    <xf numFmtId="4" fontId="8" fillId="0" borderId="29" xfId="0" applyNumberFormat="1" applyFont="1" applyFill="1" applyBorder="1" applyAlignment="1">
      <alignment horizontal="right" vertical="center"/>
    </xf>
    <xf numFmtId="4" fontId="21" fillId="0" borderId="29" xfId="0" applyNumberFormat="1" applyFont="1" applyFill="1" applyBorder="1" applyAlignment="1">
      <alignment horizontal="right" vertical="center"/>
    </xf>
    <xf numFmtId="4" fontId="8" fillId="0" borderId="37" xfId="0" applyNumberFormat="1" applyFont="1" applyFill="1" applyBorder="1" applyAlignment="1">
      <alignment horizontal="right" vertical="center"/>
    </xf>
    <xf numFmtId="10" fontId="8" fillId="0" borderId="37" xfId="0" applyNumberFormat="1" applyFont="1" applyFill="1" applyBorder="1" applyAlignment="1">
      <alignment horizontal="right" vertical="center"/>
    </xf>
    <xf numFmtId="49" fontId="10" fillId="9" borderId="1" xfId="0" applyNumberFormat="1" applyFont="1" applyFill="1" applyBorder="1" applyAlignment="1">
      <alignment horizontal="center" vertical="center" wrapText="1"/>
    </xf>
    <xf numFmtId="165" fontId="8" fillId="0" borderId="20" xfId="4" applyNumberFormat="1" applyFont="1" applyFill="1" applyBorder="1" applyAlignment="1">
      <alignment horizontal="right" vertical="center" wrapText="1"/>
    </xf>
    <xf numFmtId="4" fontId="8" fillId="0" borderId="40" xfId="0" applyNumberFormat="1" applyFont="1" applyFill="1" applyBorder="1" applyAlignment="1">
      <alignment horizontal="right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21" fillId="0" borderId="2" xfId="0" applyNumberFormat="1" applyFont="1" applyFill="1" applyBorder="1" applyAlignment="1">
      <alignment horizontal="right" vertical="center"/>
    </xf>
    <xf numFmtId="4" fontId="8" fillId="0" borderId="40" xfId="0" applyNumberFormat="1" applyFont="1" applyFill="1" applyBorder="1" applyAlignment="1">
      <alignment horizontal="right" vertical="center"/>
    </xf>
    <xf numFmtId="49" fontId="16" fillId="9" borderId="3" xfId="0" applyNumberFormat="1" applyFont="1" applyFill="1" applyBorder="1" applyAlignment="1">
      <alignment horizontal="center" vertical="center" wrapText="1"/>
    </xf>
    <xf numFmtId="164" fontId="1" fillId="0" borderId="23" xfId="4" applyNumberFormat="1" applyFont="1" applyFill="1" applyBorder="1" applyAlignment="1">
      <alignment horizontal="right" vertical="center" wrapText="1"/>
    </xf>
    <xf numFmtId="4" fontId="8" fillId="0" borderId="35" xfId="0" applyNumberFormat="1" applyFont="1" applyFill="1" applyBorder="1" applyAlignment="1">
      <alignment horizontal="right" vertical="center" wrapText="1"/>
    </xf>
    <xf numFmtId="4" fontId="8" fillId="0" borderId="23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Fill="1" applyBorder="1" applyAlignment="1">
      <alignment horizontal="right" vertical="center"/>
    </xf>
    <xf numFmtId="4" fontId="21" fillId="0" borderId="4" xfId="0" applyNumberFormat="1" applyFont="1" applyFill="1" applyBorder="1" applyAlignment="1">
      <alignment horizontal="right" vertical="center"/>
    </xf>
    <xf numFmtId="4" fontId="8" fillId="0" borderId="40" xfId="2" applyNumberFormat="1" applyFont="1" applyFill="1" applyBorder="1" applyAlignment="1">
      <alignment horizontal="right" vertical="center"/>
    </xf>
    <xf numFmtId="4" fontId="8" fillId="0" borderId="1" xfId="2" applyNumberFormat="1" applyFont="1" applyFill="1" applyBorder="1" applyAlignment="1">
      <alignment horizontal="right" vertical="center"/>
    </xf>
    <xf numFmtId="164" fontId="8" fillId="0" borderId="23" xfId="4" applyNumberFormat="1" applyFont="1" applyFill="1" applyBorder="1" applyAlignment="1">
      <alignment horizontal="right" vertical="center" wrapText="1"/>
    </xf>
    <xf numFmtId="10" fontId="8" fillId="0" borderId="32" xfId="0" applyNumberFormat="1" applyFont="1" applyFill="1" applyBorder="1" applyAlignment="1">
      <alignment horizontal="right" vertical="center"/>
    </xf>
    <xf numFmtId="4" fontId="8" fillId="0" borderId="35" xfId="2" applyNumberFormat="1" applyFont="1" applyFill="1" applyBorder="1" applyAlignment="1">
      <alignment horizontal="right" vertical="center"/>
    </xf>
    <xf numFmtId="4" fontId="8" fillId="0" borderId="3" xfId="2" applyNumberFormat="1" applyFont="1" applyFill="1" applyBorder="1" applyAlignment="1">
      <alignment horizontal="right" vertical="center"/>
    </xf>
    <xf numFmtId="10" fontId="8" fillId="0" borderId="36" xfId="0" applyNumberFormat="1" applyFont="1" applyFill="1" applyBorder="1" applyAlignment="1">
      <alignment horizontal="right" vertical="center"/>
    </xf>
    <xf numFmtId="164" fontId="13" fillId="0" borderId="23" xfId="4" applyNumberFormat="1" applyFont="1" applyFill="1" applyBorder="1" applyAlignment="1">
      <alignment horizontal="right" vertical="center" wrapText="1"/>
    </xf>
    <xf numFmtId="49" fontId="10" fillId="9" borderId="14" xfId="0" applyNumberFormat="1" applyFont="1" applyFill="1" applyBorder="1" applyAlignment="1">
      <alignment horizontal="center" vertical="center" wrapText="1"/>
    </xf>
    <xf numFmtId="49" fontId="16" fillId="9" borderId="14" xfId="0" applyNumberFormat="1" applyFont="1" applyFill="1" applyBorder="1" applyAlignment="1">
      <alignment horizontal="center" vertical="center" wrapText="1"/>
    </xf>
    <xf numFmtId="164" fontId="13" fillId="0" borderId="28" xfId="4" applyNumberFormat="1" applyFont="1" applyFill="1" applyBorder="1" applyAlignment="1">
      <alignment horizontal="right" vertical="center" wrapText="1"/>
    </xf>
    <xf numFmtId="164" fontId="31" fillId="0" borderId="28" xfId="4" applyNumberFormat="1" applyFont="1" applyFill="1" applyBorder="1" applyAlignment="1">
      <alignment horizontal="right" vertical="center" wrapText="1"/>
    </xf>
    <xf numFmtId="164" fontId="15" fillId="0" borderId="28" xfId="4" applyNumberFormat="1" applyFont="1" applyFill="1" applyBorder="1" applyAlignment="1">
      <alignment horizontal="right" vertical="center" wrapText="1"/>
    </xf>
    <xf numFmtId="4" fontId="8" fillId="0" borderId="37" xfId="0" applyNumberFormat="1" applyFont="1" applyFill="1" applyBorder="1" applyAlignment="1">
      <alignment horizontal="right" vertical="center" wrapText="1"/>
    </xf>
    <xf numFmtId="49" fontId="10" fillId="9" borderId="12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right" vertical="center"/>
    </xf>
    <xf numFmtId="49" fontId="16" fillId="9" borderId="15" xfId="0" applyNumberFormat="1" applyFont="1" applyFill="1" applyBorder="1" applyAlignment="1">
      <alignment horizontal="center" vertical="center" wrapText="1"/>
    </xf>
    <xf numFmtId="164" fontId="31" fillId="0" borderId="23" xfId="4" applyNumberFormat="1" applyFont="1" applyFill="1" applyBorder="1" applyAlignment="1">
      <alignment horizontal="right" vertical="center" wrapText="1"/>
    </xf>
    <xf numFmtId="164" fontId="15" fillId="0" borderId="23" xfId="4" applyNumberFormat="1" applyFont="1" applyFill="1" applyBorder="1" applyAlignment="1">
      <alignment horizontal="right" vertical="center" wrapText="1"/>
    </xf>
    <xf numFmtId="4" fontId="8" fillId="0" borderId="32" xfId="0" applyNumberFormat="1" applyFont="1" applyFill="1" applyBorder="1" applyAlignment="1">
      <alignment horizontal="right" vertical="center" wrapText="1"/>
    </xf>
    <xf numFmtId="165" fontId="14" fillId="0" borderId="20" xfId="4" applyNumberFormat="1" applyFont="1" applyFill="1" applyBorder="1" applyAlignment="1">
      <alignment horizontal="right" vertical="center" wrapText="1"/>
    </xf>
    <xf numFmtId="0" fontId="1" fillId="0" borderId="52" xfId="0" applyFont="1" applyBorder="1"/>
    <xf numFmtId="0" fontId="5" fillId="7" borderId="55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8" fillId="0" borderId="29" xfId="0" applyNumberFormat="1" applyFont="1" applyFill="1" applyBorder="1" applyAlignment="1">
      <alignment horizontal="right" vertical="center" wrapText="1"/>
    </xf>
    <xf numFmtId="4" fontId="8" fillId="0" borderId="8" xfId="0" applyNumberFormat="1" applyFont="1" applyFill="1" applyBorder="1" applyAlignment="1">
      <alignment horizontal="right" vertical="center" wrapText="1"/>
    </xf>
    <xf numFmtId="0" fontId="16" fillId="9" borderId="3" xfId="0" applyFont="1" applyFill="1" applyBorder="1" applyAlignment="1">
      <alignment horizontal="center" vertical="center" wrapText="1"/>
    </xf>
    <xf numFmtId="4" fontId="8" fillId="0" borderId="54" xfId="0" applyNumberFormat="1" applyFont="1" applyFill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horizontal="right" vertical="center" wrapText="1"/>
    </xf>
    <xf numFmtId="4" fontId="8" fillId="0" borderId="41" xfId="0" applyNumberFormat="1" applyFont="1" applyFill="1" applyBorder="1" applyAlignment="1">
      <alignment horizontal="right" vertical="center" wrapText="1"/>
    </xf>
    <xf numFmtId="4" fontId="21" fillId="0" borderId="41" xfId="0" applyNumberFormat="1" applyFont="1" applyFill="1" applyBorder="1" applyAlignment="1">
      <alignment horizontal="right" vertical="center"/>
    </xf>
    <xf numFmtId="49" fontId="10" fillId="9" borderId="57" xfId="0" applyNumberFormat="1" applyFont="1" applyFill="1" applyBorder="1" applyAlignment="1">
      <alignment horizontal="center" vertical="center" wrapText="1"/>
    </xf>
    <xf numFmtId="3" fontId="10" fillId="9" borderId="47" xfId="4" applyNumberFormat="1" applyFont="1" applyFill="1" applyBorder="1" applyAlignment="1">
      <alignment horizontal="center" vertical="center" wrapText="1"/>
    </xf>
    <xf numFmtId="0" fontId="4" fillId="9" borderId="47" xfId="0" applyFont="1" applyFill="1" applyBorder="1" applyAlignment="1">
      <alignment horizontal="left" vertical="center" wrapText="1"/>
    </xf>
    <xf numFmtId="0" fontId="8" fillId="9" borderId="47" xfId="0" applyFont="1" applyFill="1" applyBorder="1" applyAlignment="1">
      <alignment horizontal="center" vertical="center" wrapText="1"/>
    </xf>
    <xf numFmtId="4" fontId="8" fillId="10" borderId="47" xfId="4" applyNumberFormat="1" applyFont="1" applyFill="1" applyBorder="1" applyAlignment="1">
      <alignment horizontal="right" vertical="center" wrapText="1"/>
    </xf>
    <xf numFmtId="165" fontId="8" fillId="10" borderId="47" xfId="4" applyNumberFormat="1" applyFont="1" applyFill="1" applyBorder="1" applyAlignment="1">
      <alignment horizontal="right" vertical="center" wrapText="1"/>
    </xf>
    <xf numFmtId="165" fontId="8" fillId="0" borderId="48" xfId="4" applyNumberFormat="1" applyFont="1" applyFill="1" applyBorder="1" applyAlignment="1">
      <alignment horizontal="right" vertical="center" wrapText="1"/>
    </xf>
    <xf numFmtId="4" fontId="8" fillId="0" borderId="57" xfId="0" applyNumberFormat="1" applyFont="1" applyFill="1" applyBorder="1" applyAlignment="1">
      <alignment horizontal="right" vertical="center" wrapText="1"/>
    </xf>
    <xf numFmtId="4" fontId="8" fillId="0" borderId="59" xfId="0" applyNumberFormat="1" applyFont="1" applyFill="1" applyBorder="1" applyAlignment="1">
      <alignment horizontal="right" vertical="center" wrapText="1"/>
    </xf>
    <xf numFmtId="4" fontId="8" fillId="0" borderId="57" xfId="0" applyNumberFormat="1" applyFont="1" applyFill="1" applyBorder="1" applyAlignment="1">
      <alignment horizontal="right" vertical="center"/>
    </xf>
    <xf numFmtId="4" fontId="8" fillId="0" borderId="47" xfId="0" applyNumberFormat="1" applyFont="1" applyFill="1" applyBorder="1" applyAlignment="1">
      <alignment horizontal="right" vertical="center"/>
    </xf>
    <xf numFmtId="4" fontId="8" fillId="0" borderId="59" xfId="0" applyNumberFormat="1" applyFont="1" applyFill="1" applyBorder="1" applyAlignment="1">
      <alignment horizontal="right" vertical="center"/>
    </xf>
    <xf numFmtId="4" fontId="8" fillId="0" borderId="61" xfId="0" applyNumberFormat="1" applyFont="1" applyFill="1" applyBorder="1" applyAlignment="1">
      <alignment horizontal="right" vertical="center"/>
    </xf>
    <xf numFmtId="4" fontId="21" fillId="0" borderId="59" xfId="0" applyNumberFormat="1" applyFont="1" applyFill="1" applyBorder="1" applyAlignment="1">
      <alignment horizontal="right" vertical="center"/>
    </xf>
    <xf numFmtId="4" fontId="8" fillId="0" borderId="48" xfId="0" applyNumberFormat="1" applyFont="1" applyFill="1" applyBorder="1" applyAlignment="1">
      <alignment horizontal="right" vertical="center"/>
    </xf>
    <xf numFmtId="0" fontId="8" fillId="0" borderId="28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9" xfId="0" applyFont="1" applyFill="1" applyBorder="1"/>
    <xf numFmtId="49" fontId="26" fillId="11" borderId="47" xfId="0" applyNumberFormat="1" applyFont="1" applyFill="1" applyBorder="1" applyAlignment="1">
      <alignment horizontal="center" vertical="center" wrapText="1"/>
    </xf>
    <xf numFmtId="3" fontId="27" fillId="11" borderId="47" xfId="4" applyNumberFormat="1" applyFont="1" applyFill="1" applyBorder="1" applyAlignment="1">
      <alignment horizontal="center" vertical="center" wrapText="1"/>
    </xf>
    <xf numFmtId="0" fontId="28" fillId="11" borderId="47" xfId="0" applyFont="1" applyFill="1" applyBorder="1" applyAlignment="1">
      <alignment horizontal="left" vertical="center" wrapText="1"/>
    </xf>
    <xf numFmtId="0" fontId="8" fillId="0" borderId="21" xfId="0" applyFont="1" applyFill="1" applyBorder="1"/>
    <xf numFmtId="0" fontId="1" fillId="0" borderId="33" xfId="0" applyFont="1" applyFill="1" applyBorder="1"/>
    <xf numFmtId="0" fontId="1" fillId="0" borderId="34" xfId="0" applyFont="1" applyFill="1" applyBorder="1"/>
    <xf numFmtId="0" fontId="1" fillId="0" borderId="7" xfId="0" applyFont="1" applyFill="1" applyBorder="1"/>
    <xf numFmtId="0" fontId="1" fillId="0" borderId="21" xfId="0" applyFont="1" applyFill="1" applyBorder="1"/>
    <xf numFmtId="0" fontId="1" fillId="0" borderId="8" xfId="0" applyFont="1" applyFill="1" applyBorder="1"/>
    <xf numFmtId="49" fontId="26" fillId="11" borderId="45" xfId="0" applyNumberFormat="1" applyFont="1" applyFill="1" applyBorder="1" applyAlignment="1">
      <alignment horizontal="center" vertical="center" wrapText="1"/>
    </xf>
    <xf numFmtId="3" fontId="27" fillId="11" borderId="45" xfId="4" applyNumberFormat="1" applyFont="1" applyFill="1" applyBorder="1" applyAlignment="1">
      <alignment horizontal="center" vertical="center" wrapText="1"/>
    </xf>
    <xf numFmtId="0" fontId="28" fillId="11" borderId="45" xfId="0" applyFont="1" applyFill="1" applyBorder="1" applyAlignment="1">
      <alignment horizontal="left" vertical="center" wrapText="1"/>
    </xf>
    <xf numFmtId="4" fontId="30" fillId="0" borderId="64" xfId="0" applyNumberFormat="1" applyFont="1" applyFill="1" applyBorder="1"/>
    <xf numFmtId="49" fontId="10" fillId="9" borderId="3" xfId="0" applyNumberFormat="1" applyFont="1" applyFill="1" applyBorder="1" applyAlignment="1">
      <alignment horizontal="center" vertical="center" wrapText="1"/>
    </xf>
    <xf numFmtId="165" fontId="8" fillId="0" borderId="23" xfId="4" applyNumberFormat="1" applyFont="1" applyFill="1" applyBorder="1" applyAlignment="1">
      <alignment horizontal="right" vertical="center" wrapText="1"/>
    </xf>
    <xf numFmtId="0" fontId="8" fillId="0" borderId="4" xfId="0" applyNumberFormat="1" applyFont="1" applyFill="1" applyBorder="1" applyAlignment="1">
      <alignment horizontal="right" vertical="center"/>
    </xf>
    <xf numFmtId="4" fontId="30" fillId="0" borderId="2" xfId="0" applyNumberFormat="1" applyFont="1" applyFill="1" applyBorder="1"/>
    <xf numFmtId="4" fontId="21" fillId="0" borderId="3" xfId="0" applyNumberFormat="1" applyFont="1" applyFill="1" applyBorder="1" applyAlignment="1">
      <alignment horizontal="right" vertical="center" wrapText="1"/>
    </xf>
    <xf numFmtId="49" fontId="16" fillId="9" borderId="57" xfId="0" applyNumberFormat="1" applyFont="1" applyFill="1" applyBorder="1" applyAlignment="1">
      <alignment horizontal="center" vertical="center" wrapText="1"/>
    </xf>
    <xf numFmtId="3" fontId="16" fillId="9" borderId="47" xfId="4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" fillId="9" borderId="43" xfId="0" applyFont="1" applyFill="1" applyBorder="1" applyAlignment="1">
      <alignment horizontal="center" vertical="center" wrapText="1"/>
    </xf>
    <xf numFmtId="4" fontId="13" fillId="10" borderId="43" xfId="4" applyNumberFormat="1" applyFont="1" applyFill="1" applyBorder="1" applyAlignment="1">
      <alignment horizontal="right" vertical="center" wrapText="1"/>
    </xf>
    <xf numFmtId="164" fontId="13" fillId="9" borderId="43" xfId="4" applyNumberFormat="1" applyFont="1" applyFill="1" applyBorder="1" applyAlignment="1">
      <alignment horizontal="right" vertical="center" wrapText="1"/>
    </xf>
    <xf numFmtId="164" fontId="13" fillId="9" borderId="53" xfId="4" applyNumberFormat="1" applyFont="1" applyFill="1" applyBorder="1" applyAlignment="1">
      <alignment horizontal="right" vertical="center" wrapText="1"/>
    </xf>
    <xf numFmtId="164" fontId="31" fillId="0" borderId="20" xfId="4" applyNumberFormat="1" applyFont="1" applyFill="1" applyBorder="1" applyAlignment="1">
      <alignment horizontal="right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4" fontId="21" fillId="0" borderId="2" xfId="0" applyNumberFormat="1" applyFont="1" applyFill="1" applyBorder="1" applyAlignment="1">
      <alignment horizontal="right" vertical="center" wrapText="1"/>
    </xf>
    <xf numFmtId="165" fontId="14" fillId="0" borderId="53" xfId="4" applyNumberFormat="1" applyFont="1" applyFill="1" applyBorder="1" applyAlignment="1">
      <alignment horizontal="right" vertical="center" wrapText="1"/>
    </xf>
    <xf numFmtId="4" fontId="30" fillId="0" borderId="41" xfId="0" applyNumberFormat="1" applyFont="1" applyFill="1" applyBorder="1"/>
    <xf numFmtId="4" fontId="8" fillId="0" borderId="53" xfId="0" applyNumberFormat="1" applyFont="1" applyFill="1" applyBorder="1" applyAlignment="1">
      <alignment horizontal="right" vertical="center" wrapText="1"/>
    </xf>
    <xf numFmtId="165" fontId="8" fillId="10" borderId="48" xfId="4" applyNumberFormat="1" applyFont="1" applyFill="1" applyBorder="1" applyAlignment="1">
      <alignment horizontal="right" vertical="center" wrapText="1"/>
    </xf>
    <xf numFmtId="4" fontId="21" fillId="0" borderId="47" xfId="0" applyNumberFormat="1" applyFont="1" applyFill="1" applyBorder="1" applyAlignment="1">
      <alignment horizontal="right" vertical="center"/>
    </xf>
    <xf numFmtId="4" fontId="30" fillId="0" borderId="59" xfId="0" applyNumberFormat="1" applyFont="1" applyFill="1" applyBorder="1"/>
    <xf numFmtId="4" fontId="8" fillId="0" borderId="42" xfId="0" applyNumberFormat="1" applyFont="1" applyFill="1" applyBorder="1" applyAlignment="1">
      <alignment horizontal="right" vertical="center" wrapText="1"/>
    </xf>
    <xf numFmtId="4" fontId="8" fillId="0" borderId="48" xfId="0" applyNumberFormat="1" applyFont="1" applyFill="1" applyBorder="1" applyAlignment="1">
      <alignment horizontal="right" vertical="center" wrapText="1"/>
    </xf>
    <xf numFmtId="0" fontId="1" fillId="0" borderId="55" xfId="0" applyFont="1" applyFill="1" applyBorder="1"/>
    <xf numFmtId="4" fontId="8" fillId="10" borderId="45" xfId="4" applyNumberFormat="1" applyFont="1" applyFill="1" applyBorder="1" applyAlignment="1">
      <alignment horizontal="right" vertical="center" wrapText="1"/>
    </xf>
    <xf numFmtId="165" fontId="8" fillId="10" borderId="45" xfId="4" applyNumberFormat="1" applyFont="1" applyFill="1" applyBorder="1" applyAlignment="1">
      <alignment horizontal="right" vertical="center" wrapText="1"/>
    </xf>
    <xf numFmtId="165" fontId="8" fillId="10" borderId="46" xfId="4" applyNumberFormat="1" applyFont="1" applyFill="1" applyBorder="1" applyAlignment="1">
      <alignment horizontal="right" vertical="center" wrapText="1"/>
    </xf>
    <xf numFmtId="165" fontId="8" fillId="0" borderId="46" xfId="4" applyNumberFormat="1" applyFont="1" applyFill="1" applyBorder="1" applyAlignment="1">
      <alignment horizontal="right" vertical="center" wrapText="1"/>
    </xf>
    <xf numFmtId="0" fontId="1" fillId="0" borderId="63" xfId="0" applyFont="1" applyFill="1" applyBorder="1"/>
    <xf numFmtId="0" fontId="1" fillId="0" borderId="45" xfId="0" applyFont="1" applyFill="1" applyBorder="1"/>
    <xf numFmtId="4" fontId="21" fillId="0" borderId="64" xfId="0" applyNumberFormat="1" applyFont="1" applyFill="1" applyBorder="1" applyAlignment="1">
      <alignment horizontal="right" vertical="center" wrapText="1"/>
    </xf>
    <xf numFmtId="0" fontId="1" fillId="0" borderId="44" xfId="0" applyFont="1" applyFill="1" applyBorder="1"/>
    <xf numFmtId="4" fontId="8" fillId="0" borderId="64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4" fontId="1" fillId="0" borderId="63" xfId="0" applyNumberFormat="1" applyFont="1" applyFill="1" applyBorder="1"/>
    <xf numFmtId="4" fontId="1" fillId="0" borderId="45" xfId="0" applyNumberFormat="1" applyFont="1" applyFill="1" applyBorder="1"/>
    <xf numFmtId="4" fontId="1" fillId="0" borderId="46" xfId="0" applyNumberFormat="1" applyFont="1" applyFill="1" applyBorder="1"/>
    <xf numFmtId="4" fontId="1" fillId="0" borderId="64" xfId="0" applyNumberFormat="1" applyFont="1" applyFill="1" applyBorder="1"/>
    <xf numFmtId="49" fontId="16" fillId="9" borderId="54" xfId="0" applyNumberFormat="1" applyFont="1" applyFill="1" applyBorder="1" applyAlignment="1">
      <alignment horizontal="center" vertical="center" wrapText="1"/>
    </xf>
    <xf numFmtId="3" fontId="16" fillId="9" borderId="43" xfId="4" applyNumberFormat="1" applyFont="1" applyFill="1" applyBorder="1" applyAlignment="1">
      <alignment horizontal="center" vertical="center" wrapText="1"/>
    </xf>
    <xf numFmtId="0" fontId="15" fillId="9" borderId="43" xfId="0" applyFont="1" applyFill="1" applyBorder="1" applyAlignment="1">
      <alignment horizontal="left" vertical="center" wrapText="1"/>
    </xf>
    <xf numFmtId="4" fontId="1" fillId="10" borderId="43" xfId="4" applyNumberFormat="1" applyFont="1" applyFill="1" applyBorder="1" applyAlignment="1">
      <alignment horizontal="right" vertical="center" wrapText="1"/>
    </xf>
    <xf numFmtId="164" fontId="1" fillId="9" borderId="43" xfId="4" applyNumberFormat="1" applyFont="1" applyFill="1" applyBorder="1" applyAlignment="1">
      <alignment horizontal="right" vertical="center" wrapText="1"/>
    </xf>
    <xf numFmtId="164" fontId="1" fillId="9" borderId="53" xfId="4" applyNumberFormat="1" applyFont="1" applyFill="1" applyBorder="1" applyAlignment="1">
      <alignment horizontal="right" vertical="center" wrapText="1"/>
    </xf>
    <xf numFmtId="164" fontId="15" fillId="0" borderId="53" xfId="4" applyNumberFormat="1" applyFont="1" applyFill="1" applyBorder="1" applyAlignment="1">
      <alignment horizontal="right" vertical="center" wrapText="1"/>
    </xf>
    <xf numFmtId="4" fontId="1" fillId="0" borderId="54" xfId="0" applyNumberFormat="1" applyFont="1" applyFill="1" applyBorder="1"/>
    <xf numFmtId="4" fontId="1" fillId="0" borderId="43" xfId="0" applyNumberFormat="1" applyFont="1" applyFill="1" applyBorder="1"/>
    <xf numFmtId="4" fontId="21" fillId="0" borderId="41" xfId="0" applyNumberFormat="1" applyFont="1" applyFill="1" applyBorder="1" applyAlignment="1">
      <alignment horizontal="right" vertical="center" wrapText="1"/>
    </xf>
    <xf numFmtId="4" fontId="30" fillId="0" borderId="43" xfId="0" applyNumberFormat="1" applyFont="1" applyFill="1" applyBorder="1"/>
    <xf numFmtId="4" fontId="1" fillId="0" borderId="60" xfId="0" applyNumberFormat="1" applyFont="1" applyFill="1" applyBorder="1"/>
    <xf numFmtId="4" fontId="1" fillId="0" borderId="17" xfId="0" applyNumberFormat="1" applyFont="1" applyFill="1" applyBorder="1"/>
    <xf numFmtId="4" fontId="1" fillId="0" borderId="53" xfId="0" applyNumberFormat="1" applyFont="1" applyFill="1" applyBorder="1"/>
    <xf numFmtId="4" fontId="1" fillId="0" borderId="41" xfId="0" applyNumberFormat="1" applyFont="1" applyFill="1" applyBorder="1"/>
    <xf numFmtId="49" fontId="23" fillId="11" borderId="1" xfId="0" applyNumberFormat="1" applyFont="1" applyFill="1" applyBorder="1" applyAlignment="1">
      <alignment horizontal="center" vertical="center" wrapText="1"/>
    </xf>
    <xf numFmtId="3" fontId="24" fillId="11" borderId="1" xfId="4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left" vertical="center" wrapText="1"/>
    </xf>
    <xf numFmtId="0" fontId="8" fillId="0" borderId="42" xfId="0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3" fontId="8" fillId="0" borderId="1" xfId="0" applyNumberFormat="1" applyFont="1" applyBorder="1"/>
    <xf numFmtId="0" fontId="8" fillId="0" borderId="20" xfId="0" applyFont="1" applyBorder="1"/>
    <xf numFmtId="0" fontId="8" fillId="0" borderId="20" xfId="0" applyFont="1" applyFill="1" applyBorder="1"/>
    <xf numFmtId="0" fontId="1" fillId="0" borderId="40" xfId="0" applyFont="1" applyFill="1" applyBorder="1"/>
    <xf numFmtId="0" fontId="1" fillId="0" borderId="1" xfId="0" applyFont="1" applyFill="1" applyBorder="1"/>
    <xf numFmtId="0" fontId="30" fillId="0" borderId="40" xfId="0" applyFont="1" applyFill="1" applyBorder="1"/>
    <xf numFmtId="4" fontId="30" fillId="0" borderId="1" xfId="0" applyNumberFormat="1" applyFont="1" applyFill="1" applyBorder="1"/>
    <xf numFmtId="0" fontId="1" fillId="0" borderId="36" xfId="0" applyFont="1" applyFill="1" applyBorder="1"/>
    <xf numFmtId="4" fontId="1" fillId="0" borderId="40" xfId="0" applyNumberFormat="1" applyFont="1" applyFill="1" applyBorder="1"/>
    <xf numFmtId="4" fontId="1" fillId="0" borderId="1" xfId="0" applyNumberFormat="1" applyFont="1" applyFill="1" applyBorder="1"/>
    <xf numFmtId="4" fontId="1" fillId="0" borderId="20" xfId="0" applyNumberFormat="1" applyFont="1" applyFill="1" applyBorder="1"/>
    <xf numFmtId="4" fontId="1" fillId="0" borderId="2" xfId="0" applyNumberFormat="1" applyFont="1" applyFill="1" applyBorder="1"/>
    <xf numFmtId="0" fontId="1" fillId="0" borderId="25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8" fillId="0" borderId="50" xfId="0" applyFont="1" applyBorder="1" applyAlignment="1">
      <alignment wrapText="1"/>
    </xf>
    <xf numFmtId="4" fontId="8" fillId="0" borderId="3" xfId="0" applyNumberFormat="1" applyFont="1" applyBorder="1" applyAlignment="1">
      <alignment wrapText="1"/>
    </xf>
    <xf numFmtId="3" fontId="8" fillId="0" borderId="3" xfId="0" applyNumberFormat="1" applyFont="1" applyBorder="1"/>
    <xf numFmtId="0" fontId="8" fillId="0" borderId="23" xfId="0" applyFont="1" applyBorder="1"/>
    <xf numFmtId="0" fontId="8" fillId="0" borderId="23" xfId="0" applyFont="1" applyFill="1" applyBorder="1"/>
    <xf numFmtId="0" fontId="1" fillId="0" borderId="35" xfId="0" applyFont="1" applyFill="1" applyBorder="1"/>
    <xf numFmtId="0" fontId="1" fillId="0" borderId="3" xfId="0" applyFont="1" applyFill="1" applyBorder="1"/>
    <xf numFmtId="0" fontId="1" fillId="0" borderId="15" xfId="0" applyFont="1" applyFill="1" applyBorder="1"/>
    <xf numFmtId="0" fontId="1" fillId="0" borderId="32" xfId="0" applyFont="1" applyFill="1" applyBorder="1"/>
    <xf numFmtId="0" fontId="1" fillId="0" borderId="23" xfId="0" applyFont="1" applyFill="1" applyBorder="1"/>
    <xf numFmtId="0" fontId="1" fillId="0" borderId="4" xfId="0" applyFont="1" applyFill="1" applyBorder="1"/>
    <xf numFmtId="0" fontId="30" fillId="0" borderId="1" xfId="0" applyFont="1" applyFill="1" applyBorder="1"/>
    <xf numFmtId="0" fontId="30" fillId="0" borderId="12" xfId="0" applyFont="1" applyFill="1" applyBorder="1"/>
    <xf numFmtId="0" fontId="8" fillId="0" borderId="17" xfId="0" applyFont="1" applyBorder="1" applyAlignment="1">
      <alignment wrapText="1"/>
    </xf>
    <xf numFmtId="164" fontId="13" fillId="0" borderId="53" xfId="4" applyNumberFormat="1" applyFont="1" applyFill="1" applyBorder="1" applyAlignment="1">
      <alignment horizontal="right" vertical="center" wrapText="1"/>
    </xf>
    <xf numFmtId="4" fontId="30" fillId="0" borderId="40" xfId="0" applyNumberFormat="1" applyFont="1" applyFill="1" applyBorder="1"/>
    <xf numFmtId="0" fontId="5" fillId="2" borderId="55" xfId="0" applyFont="1" applyFill="1" applyBorder="1" applyAlignment="1">
      <alignment horizontal="center" vertical="center" wrapText="1"/>
    </xf>
    <xf numFmtId="4" fontId="8" fillId="0" borderId="12" xfId="1" applyNumberFormat="1" applyFont="1" applyFill="1" applyBorder="1" applyAlignment="1">
      <alignment horizontal="right" vertical="center"/>
    </xf>
    <xf numFmtId="0" fontId="1" fillId="0" borderId="13" xfId="0" applyFont="1" applyFill="1" applyBorder="1"/>
    <xf numFmtId="4" fontId="8" fillId="0" borderId="60" xfId="0" applyNumberFormat="1" applyFont="1" applyFill="1" applyBorder="1" applyAlignment="1">
      <alignment horizontal="right" vertical="center" wrapText="1"/>
    </xf>
    <xf numFmtId="4" fontId="1" fillId="0" borderId="44" xfId="0" applyNumberFormat="1" applyFont="1" applyFill="1" applyBorder="1"/>
    <xf numFmtId="4" fontId="1" fillId="0" borderId="12" xfId="0" applyNumberFormat="1" applyFont="1" applyFill="1" applyBorder="1"/>
    <xf numFmtId="4" fontId="8" fillId="0" borderId="2" xfId="2" applyNumberFormat="1" applyFont="1" applyFill="1" applyBorder="1" applyAlignment="1">
      <alignment horizontal="right" vertical="center"/>
    </xf>
    <xf numFmtId="4" fontId="8" fillId="0" borderId="4" xfId="2" applyNumberFormat="1" applyFont="1" applyFill="1" applyBorder="1" applyAlignment="1">
      <alignment horizontal="right" vertical="center"/>
    </xf>
    <xf numFmtId="0" fontId="32" fillId="0" borderId="0" xfId="0" applyFont="1"/>
    <xf numFmtId="14" fontId="33" fillId="0" borderId="0" xfId="0" applyNumberFormat="1" applyFont="1" applyAlignment="1">
      <alignment wrapText="1"/>
    </xf>
    <xf numFmtId="4" fontId="4" fillId="0" borderId="40" xfId="0" applyNumberFormat="1" applyFont="1" applyFill="1" applyBorder="1" applyAlignment="1">
      <alignment horizontal="right" vertical="center"/>
    </xf>
    <xf numFmtId="4" fontId="4" fillId="0" borderId="18" xfId="0" applyNumberFormat="1" applyFont="1" applyFill="1" applyBorder="1" applyAlignment="1">
      <alignment horizontal="right" vertical="center"/>
    </xf>
    <xf numFmtId="4" fontId="4" fillId="0" borderId="40" xfId="0" applyNumberFormat="1" applyFont="1" applyFill="1" applyBorder="1"/>
    <xf numFmtId="4" fontId="4" fillId="0" borderId="40" xfId="0" applyNumberFormat="1" applyFont="1" applyFill="1" applyBorder="1" applyAlignment="1">
      <alignment horizontal="right" vertical="center" wrapText="1"/>
    </xf>
    <xf numFmtId="4" fontId="4" fillId="0" borderId="18" xfId="0" applyNumberFormat="1" applyFont="1" applyFill="1" applyBorder="1" applyAlignment="1">
      <alignment horizontal="right" vertical="center" wrapText="1"/>
    </xf>
    <xf numFmtId="0" fontId="4" fillId="0" borderId="40" xfId="0" applyFont="1" applyFill="1" applyBorder="1"/>
    <xf numFmtId="4" fontId="8" fillId="10" borderId="22" xfId="0" applyNumberFormat="1" applyFont="1" applyFill="1" applyBorder="1" applyAlignment="1">
      <alignment horizontal="right" vertical="center"/>
    </xf>
    <xf numFmtId="4" fontId="8" fillId="10" borderId="6" xfId="0" applyNumberFormat="1" applyFont="1" applyFill="1" applyBorder="1" applyAlignment="1">
      <alignment horizontal="right" vertical="center"/>
    </xf>
    <xf numFmtId="0" fontId="5" fillId="6" borderId="40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20" fillId="4" borderId="57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20" fillId="4" borderId="59" xfId="0" applyFont="1" applyFill="1" applyBorder="1" applyAlignment="1">
      <alignment horizontal="center" vertical="center"/>
    </xf>
    <xf numFmtId="16" fontId="5" fillId="6" borderId="24" xfId="0" applyNumberFormat="1" applyFont="1" applyFill="1" applyBorder="1" applyAlignment="1">
      <alignment horizontal="center" vertical="center" wrapText="1"/>
    </xf>
    <xf numFmtId="16" fontId="5" fillId="6" borderId="25" xfId="0" applyNumberFormat="1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/>
    </xf>
    <xf numFmtId="0" fontId="19" fillId="5" borderId="42" xfId="0" applyFont="1" applyFill="1" applyBorder="1" applyAlignment="1">
      <alignment horizontal="center" vertical="center"/>
    </xf>
    <xf numFmtId="0" fontId="19" fillId="5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/>
    </xf>
    <xf numFmtId="0" fontId="18" fillId="4" borderId="58" xfId="0" applyFont="1" applyFill="1" applyBorder="1" applyAlignment="1">
      <alignment horizontal="center"/>
    </xf>
    <xf numFmtId="0" fontId="18" fillId="3" borderId="19" xfId="0" applyFont="1" applyFill="1" applyBorder="1" applyAlignment="1">
      <alignment horizontal="center"/>
    </xf>
    <xf numFmtId="0" fontId="18" fillId="3" borderId="36" xfId="0" applyFont="1" applyFill="1" applyBorder="1" applyAlignment="1">
      <alignment horizontal="center"/>
    </xf>
    <xf numFmtId="0" fontId="18" fillId="3" borderId="58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6" borderId="63" xfId="0" applyFont="1" applyFill="1" applyBorder="1" applyAlignment="1">
      <alignment horizontal="center" vertical="center" wrapText="1"/>
    </xf>
    <xf numFmtId="0" fontId="5" fillId="6" borderId="5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" fontId="5" fillId="6" borderId="16" xfId="0" applyNumberFormat="1" applyFont="1" applyFill="1" applyBorder="1" applyAlignment="1">
      <alignment horizontal="center" vertical="center" wrapText="1"/>
    </xf>
    <xf numFmtId="16" fontId="5" fillId="6" borderId="26" xfId="0" applyNumberFormat="1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wrapText="1"/>
    </xf>
    <xf numFmtId="0" fontId="5" fillId="6" borderId="62" xfId="0" applyFont="1" applyFill="1" applyBorder="1" applyAlignment="1">
      <alignment horizontal="center" wrapText="1"/>
    </xf>
    <xf numFmtId="0" fontId="17" fillId="6" borderId="16" xfId="0" applyFont="1" applyFill="1" applyBorder="1" applyAlignment="1">
      <alignment horizontal="center"/>
    </xf>
    <xf numFmtId="0" fontId="17" fillId="6" borderId="17" xfId="0" applyFont="1" applyFill="1" applyBorder="1" applyAlignment="1">
      <alignment horizontal="center"/>
    </xf>
    <xf numFmtId="0" fontId="17" fillId="6" borderId="30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16" fontId="5" fillId="6" borderId="9" xfId="0" applyNumberFormat="1" applyFont="1" applyFill="1" applyBorder="1" applyAlignment="1">
      <alignment horizontal="center" vertical="center" wrapText="1"/>
    </xf>
    <xf numFmtId="16" fontId="5" fillId="6" borderId="10" xfId="0" applyNumberFormat="1" applyFont="1" applyFill="1" applyBorder="1" applyAlignment="1">
      <alignment horizontal="center" vertical="center" wrapText="1"/>
    </xf>
    <xf numFmtId="16" fontId="5" fillId="6" borderId="11" xfId="0" applyNumberFormat="1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/>
    </xf>
    <xf numFmtId="0" fontId="18" fillId="5" borderId="42" xfId="0" applyFont="1" applyFill="1" applyBorder="1" applyAlignment="1">
      <alignment horizontal="center"/>
    </xf>
    <xf numFmtId="0" fontId="18" fillId="5" borderId="56" xfId="0" applyFont="1" applyFill="1" applyBorder="1" applyAlignment="1">
      <alignment horizontal="center"/>
    </xf>
  </cellXfs>
  <cellStyles count="5">
    <cellStyle name="Čárka" xfId="4" builtinId="3"/>
    <cellStyle name="Normální" xfId="0" builtinId="0"/>
    <cellStyle name="Normální 2" xfId="2" xr:uid="{00000000-0005-0000-0000-000002000000}"/>
    <cellStyle name="Procenta" xfId="1" builtinId="5"/>
    <cellStyle name="Procenta 2" xfId="3" xr:uid="{00000000-0005-0000-0000-000004000000}"/>
  </cellStyles>
  <dxfs count="0"/>
  <tableStyles count="0" defaultTableStyle="TableStyleMedium2" defaultPivotStyle="PivotStyleLight16"/>
  <colors>
    <mruColors>
      <color rgb="FFFFFFCC"/>
      <color rgb="FF99FF99"/>
      <color rgb="FF66FFFF"/>
      <color rgb="FFFF5050"/>
      <color rgb="FFDDDDDD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BP395"/>
  <sheetViews>
    <sheetView tabSelected="1" zoomScale="60" zoomScaleNormal="60" workbookViewId="0">
      <pane xSplit="4" ySplit="6" topLeftCell="E10" activePane="bottomRight" state="frozen"/>
      <selection pane="topRight" activeCell="D1" sqref="D1"/>
      <selection pane="bottomLeft" activeCell="A7" sqref="A7"/>
      <selection pane="bottomRight" activeCell="AJ46" sqref="AJ46"/>
    </sheetView>
  </sheetViews>
  <sheetFormatPr defaultColWidth="9.140625" defaultRowHeight="12.75" x14ac:dyDescent="0.2"/>
  <cols>
    <col min="1" max="1" width="17.42578125" style="10" customWidth="1"/>
    <col min="2" max="3" width="14.28515625" style="9" customWidth="1"/>
    <col min="4" max="4" width="52.28515625" style="10" customWidth="1"/>
    <col min="5" max="5" width="19.42578125" style="11" customWidth="1"/>
    <col min="6" max="6" width="15.5703125" style="11" customWidth="1"/>
    <col min="7" max="8" width="15.5703125" style="12" customWidth="1"/>
    <col min="9" max="9" width="14.28515625" style="8" customWidth="1"/>
    <col min="10" max="10" width="12.140625" style="7" customWidth="1"/>
    <col min="11" max="11" width="14.5703125" style="88" customWidth="1"/>
    <col min="12" max="12" width="15.42578125" style="9" customWidth="1"/>
    <col min="13" max="15" width="12.7109375" style="9" customWidth="1"/>
    <col min="16" max="16" width="15.42578125" style="9" customWidth="1"/>
    <col min="17" max="18" width="12.7109375" style="9" customWidth="1"/>
    <col min="19" max="19" width="14.7109375" style="9" customWidth="1"/>
    <col min="20" max="20" width="15.42578125" style="9" customWidth="1"/>
    <col min="21" max="22" width="12.7109375" style="9" customWidth="1"/>
    <col min="23" max="23" width="17.140625" style="9" bestFit="1" customWidth="1"/>
    <col min="24" max="24" width="18.28515625" style="9" customWidth="1"/>
    <col min="25" max="25" width="15.7109375" style="9" customWidth="1"/>
    <col min="26" max="27" width="12.42578125" style="9" customWidth="1"/>
    <col min="28" max="28" width="13.5703125" style="9" customWidth="1"/>
    <col min="29" max="29" width="12" style="9" customWidth="1"/>
    <col min="30" max="30" width="14.5703125" style="9" customWidth="1"/>
    <col min="31" max="31" width="13.42578125" style="9" customWidth="1"/>
    <col min="32" max="33" width="11.85546875" style="9" customWidth="1"/>
    <col min="34" max="34" width="14.42578125" style="9" customWidth="1"/>
    <col min="35" max="36" width="12.85546875" style="9" customWidth="1"/>
    <col min="37" max="39" width="14.5703125" style="9" customWidth="1"/>
    <col min="40" max="40" width="13.5703125" style="9" customWidth="1"/>
    <col min="41" max="42" width="11.5703125" style="9" customWidth="1"/>
    <col min="43" max="43" width="13.5703125" style="9" customWidth="1"/>
    <col min="44" max="45" width="12.140625" style="9" customWidth="1"/>
    <col min="46" max="46" width="13.5703125" style="9" bestFit="1" customWidth="1"/>
    <col min="47" max="48" width="12.85546875" style="9" customWidth="1"/>
    <col min="49" max="49" width="13.5703125" style="9" bestFit="1" customWidth="1"/>
    <col min="50" max="51" width="11.85546875" style="9" customWidth="1"/>
    <col min="52" max="52" width="13.5703125" style="9" bestFit="1" customWidth="1"/>
    <col min="53" max="54" width="11.7109375" style="9" customWidth="1"/>
    <col min="55" max="55" width="13.5703125" style="9" bestFit="1" customWidth="1"/>
    <col min="56" max="57" width="11.85546875" style="9" customWidth="1"/>
    <col min="58" max="58" width="13.5703125" style="9" bestFit="1" customWidth="1"/>
    <col min="59" max="60" width="12.42578125" style="9" customWidth="1"/>
    <col min="61" max="61" width="13.5703125" style="9" bestFit="1" customWidth="1"/>
    <col min="62" max="63" width="12.7109375" style="9" customWidth="1"/>
    <col min="64" max="16384" width="9.140625" style="9"/>
  </cols>
  <sheetData>
    <row r="1" spans="1:63" ht="33" customHeight="1" x14ac:dyDescent="0.3">
      <c r="A1" s="388" t="s">
        <v>159</v>
      </c>
      <c r="B1" s="2"/>
      <c r="C1" s="2"/>
      <c r="D1" s="3"/>
      <c r="E1" s="389">
        <v>44844</v>
      </c>
      <c r="F1" s="4"/>
      <c r="G1" s="5"/>
      <c r="H1" s="5"/>
      <c r="I1" s="6"/>
    </row>
    <row r="2" spans="1:63" x14ac:dyDescent="0.2">
      <c r="A2" s="9"/>
      <c r="L2" s="13"/>
      <c r="P2" s="13"/>
      <c r="T2" s="13"/>
    </row>
    <row r="3" spans="1:63" x14ac:dyDescent="0.2">
      <c r="A3" s="9"/>
    </row>
    <row r="4" spans="1:63" ht="13.5" thickBot="1" x14ac:dyDescent="0.25"/>
    <row r="5" spans="1:63" s="43" customFormat="1" ht="33" customHeight="1" thickBot="1" x14ac:dyDescent="0.3">
      <c r="A5" s="443" t="s">
        <v>0</v>
      </c>
      <c r="B5" s="445" t="s">
        <v>1</v>
      </c>
      <c r="C5" s="446"/>
      <c r="D5" s="446"/>
      <c r="E5" s="446"/>
      <c r="F5" s="446"/>
      <c r="G5" s="446"/>
      <c r="H5" s="446"/>
      <c r="I5" s="446"/>
      <c r="J5" s="447"/>
      <c r="K5" s="163"/>
      <c r="L5" s="417" t="s">
        <v>2</v>
      </c>
      <c r="M5" s="418"/>
      <c r="N5" s="418"/>
      <c r="O5" s="419"/>
      <c r="P5" s="415" t="s">
        <v>3</v>
      </c>
      <c r="Q5" s="415"/>
      <c r="R5" s="415"/>
      <c r="S5" s="416"/>
      <c r="T5" s="456" t="s">
        <v>4</v>
      </c>
      <c r="U5" s="457"/>
      <c r="V5" s="457"/>
      <c r="W5" s="458"/>
      <c r="X5" s="187"/>
      <c r="Y5" s="448" t="s">
        <v>5</v>
      </c>
      <c r="Z5" s="449"/>
      <c r="AA5" s="450"/>
      <c r="AB5" s="451" t="s">
        <v>6</v>
      </c>
      <c r="AC5" s="413"/>
      <c r="AD5" s="452"/>
      <c r="AE5" s="403" t="s">
        <v>7</v>
      </c>
      <c r="AF5" s="404"/>
      <c r="AG5" s="405"/>
      <c r="AH5" s="441" t="s">
        <v>8</v>
      </c>
      <c r="AI5" s="441"/>
      <c r="AJ5" s="441"/>
      <c r="AK5" s="412" t="s">
        <v>9</v>
      </c>
      <c r="AL5" s="413"/>
      <c r="AM5" s="414"/>
      <c r="AN5" s="442" t="s">
        <v>10</v>
      </c>
      <c r="AO5" s="442"/>
      <c r="AP5" s="442"/>
      <c r="AQ5" s="412" t="s">
        <v>11</v>
      </c>
      <c r="AR5" s="413"/>
      <c r="AS5" s="414"/>
      <c r="AT5" s="410" t="s">
        <v>12</v>
      </c>
      <c r="AU5" s="410"/>
      <c r="AV5" s="410"/>
      <c r="AW5" s="409" t="s">
        <v>13</v>
      </c>
      <c r="AX5" s="410"/>
      <c r="AY5" s="411"/>
      <c r="AZ5" s="410" t="s">
        <v>14</v>
      </c>
      <c r="BA5" s="410"/>
      <c r="BB5" s="410"/>
      <c r="BC5" s="409" t="s">
        <v>15</v>
      </c>
      <c r="BD5" s="410"/>
      <c r="BE5" s="411"/>
      <c r="BF5" s="410" t="s">
        <v>16</v>
      </c>
      <c r="BG5" s="410"/>
      <c r="BH5" s="410"/>
      <c r="BI5" s="409" t="s">
        <v>17</v>
      </c>
      <c r="BJ5" s="410"/>
      <c r="BK5" s="411"/>
    </row>
    <row r="6" spans="1:63" ht="70.5" customHeight="1" thickBot="1" x14ac:dyDescent="0.25">
      <c r="A6" s="444"/>
      <c r="B6" s="66" t="s">
        <v>18</v>
      </c>
      <c r="C6" s="67" t="s">
        <v>19</v>
      </c>
      <c r="D6" s="68" t="s">
        <v>20</v>
      </c>
      <c r="E6" s="69" t="s">
        <v>21</v>
      </c>
      <c r="F6" s="69" t="s">
        <v>22</v>
      </c>
      <c r="G6" s="70" t="s">
        <v>23</v>
      </c>
      <c r="H6" s="70" t="s">
        <v>24</v>
      </c>
      <c r="I6" s="70" t="s">
        <v>25</v>
      </c>
      <c r="J6" s="199" t="s">
        <v>26</v>
      </c>
      <c r="K6" s="162"/>
      <c r="L6" s="200" t="s">
        <v>27</v>
      </c>
      <c r="M6" s="71" t="s">
        <v>28</v>
      </c>
      <c r="N6" s="71" t="s">
        <v>158</v>
      </c>
      <c r="O6" s="72" t="s">
        <v>29</v>
      </c>
      <c r="P6" s="247" t="s">
        <v>27</v>
      </c>
      <c r="Q6" s="71" t="s">
        <v>28</v>
      </c>
      <c r="R6" s="71" t="s">
        <v>23</v>
      </c>
      <c r="S6" s="72" t="s">
        <v>29</v>
      </c>
      <c r="T6" s="200" t="s">
        <v>27</v>
      </c>
      <c r="U6" s="71" t="s">
        <v>28</v>
      </c>
      <c r="V6" s="71" t="s">
        <v>22</v>
      </c>
      <c r="W6" s="72" t="s">
        <v>29</v>
      </c>
      <c r="X6" s="202"/>
      <c r="Y6" s="159" t="s">
        <v>27</v>
      </c>
      <c r="Z6" s="71" t="s">
        <v>28</v>
      </c>
      <c r="AA6" s="204" t="s">
        <v>158</v>
      </c>
      <c r="AB6" s="380" t="s">
        <v>27</v>
      </c>
      <c r="AC6" s="71" t="s">
        <v>28</v>
      </c>
      <c r="AD6" s="203" t="s">
        <v>158</v>
      </c>
      <c r="AE6" s="159" t="s">
        <v>27</v>
      </c>
      <c r="AF6" s="71" t="s">
        <v>28</v>
      </c>
      <c r="AG6" s="204" t="s">
        <v>158</v>
      </c>
      <c r="AH6" s="380" t="s">
        <v>27</v>
      </c>
      <c r="AI6" s="71" t="s">
        <v>28</v>
      </c>
      <c r="AJ6" s="203" t="s">
        <v>158</v>
      </c>
      <c r="AK6" s="159" t="s">
        <v>27</v>
      </c>
      <c r="AL6" s="71" t="s">
        <v>28</v>
      </c>
      <c r="AM6" s="204" t="s">
        <v>158</v>
      </c>
      <c r="AN6" s="380" t="s">
        <v>27</v>
      </c>
      <c r="AO6" s="71" t="s">
        <v>28</v>
      </c>
      <c r="AP6" s="203" t="s">
        <v>158</v>
      </c>
      <c r="AQ6" s="159" t="s">
        <v>27</v>
      </c>
      <c r="AR6" s="71" t="s">
        <v>28</v>
      </c>
      <c r="AS6" s="204" t="s">
        <v>158</v>
      </c>
      <c r="AT6" s="380" t="s">
        <v>27</v>
      </c>
      <c r="AU6" s="71" t="s">
        <v>28</v>
      </c>
      <c r="AV6" s="201" t="s">
        <v>158</v>
      </c>
      <c r="AW6" s="159" t="s">
        <v>27</v>
      </c>
      <c r="AX6" s="71" t="s">
        <v>28</v>
      </c>
      <c r="AY6" s="72" t="s">
        <v>158</v>
      </c>
      <c r="AZ6" s="380" t="s">
        <v>27</v>
      </c>
      <c r="BA6" s="71" t="s">
        <v>28</v>
      </c>
      <c r="BB6" s="201" t="s">
        <v>158</v>
      </c>
      <c r="BC6" s="159" t="s">
        <v>27</v>
      </c>
      <c r="BD6" s="71" t="s">
        <v>28</v>
      </c>
      <c r="BE6" s="72" t="s">
        <v>158</v>
      </c>
      <c r="BF6" s="380" t="s">
        <v>27</v>
      </c>
      <c r="BG6" s="71" t="s">
        <v>28</v>
      </c>
      <c r="BH6" s="201" t="s">
        <v>158</v>
      </c>
      <c r="BI6" s="159" t="s">
        <v>27</v>
      </c>
      <c r="BJ6" s="71" t="s">
        <v>28</v>
      </c>
      <c r="BK6" s="72" t="s">
        <v>158</v>
      </c>
    </row>
    <row r="7" spans="1:63" ht="44.25" customHeight="1" x14ac:dyDescent="0.2">
      <c r="A7" s="406" t="s">
        <v>30</v>
      </c>
      <c r="B7" s="212" t="s">
        <v>31</v>
      </c>
      <c r="C7" s="15">
        <v>305002</v>
      </c>
      <c r="D7" s="16" t="s">
        <v>32</v>
      </c>
      <c r="E7" s="17" t="s">
        <v>33</v>
      </c>
      <c r="F7" s="97">
        <v>2</v>
      </c>
      <c r="G7" s="97">
        <v>3</v>
      </c>
      <c r="H7" s="97">
        <f>+F7+G7</f>
        <v>5</v>
      </c>
      <c r="I7" s="48">
        <v>0</v>
      </c>
      <c r="J7" s="48">
        <v>2</v>
      </c>
      <c r="K7" s="213"/>
      <c r="L7" s="214">
        <f>+P7+T7</f>
        <v>0</v>
      </c>
      <c r="M7" s="114">
        <f>+Q7+U7</f>
        <v>2</v>
      </c>
      <c r="N7" s="114">
        <f>+R7+V7</f>
        <v>5</v>
      </c>
      <c r="O7" s="248">
        <f>+N7/H7*100</f>
        <v>100</v>
      </c>
      <c r="P7" s="113">
        <f>+Y7+AB7+AE7+AH7+AK7+AN7+AQ7</f>
        <v>0</v>
      </c>
      <c r="Q7" s="125">
        <f t="shared" ref="Q7:R22" si="0">+Z7+AC7+AF7+AI7+AL7+AO7+AR7</f>
        <v>2</v>
      </c>
      <c r="R7" s="125">
        <f t="shared" si="0"/>
        <v>3</v>
      </c>
      <c r="S7" s="216">
        <f>+R7/G7*100</f>
        <v>100</v>
      </c>
      <c r="T7" s="214">
        <f>+AT7+AW7+AZ7+BC7+BF7+BI7</f>
        <v>0</v>
      </c>
      <c r="U7" s="125">
        <f t="shared" ref="U7:V22" si="1">+AU7+AX7+BA7+BD7+BG7+BJ7</f>
        <v>0</v>
      </c>
      <c r="V7" s="125">
        <f t="shared" si="1"/>
        <v>2</v>
      </c>
      <c r="W7" s="217">
        <f>+V7/F7*100</f>
        <v>100</v>
      </c>
      <c r="X7" s="150"/>
      <c r="Y7" s="218">
        <v>0</v>
      </c>
      <c r="Z7" s="125">
        <v>0</v>
      </c>
      <c r="AA7" s="216">
        <v>0</v>
      </c>
      <c r="AB7" s="123">
        <v>0</v>
      </c>
      <c r="AC7" s="125">
        <v>0</v>
      </c>
      <c r="AD7" s="124">
        <v>0</v>
      </c>
      <c r="AE7" s="218">
        <v>0</v>
      </c>
      <c r="AF7" s="125">
        <v>0</v>
      </c>
      <c r="AG7" s="216">
        <v>0</v>
      </c>
      <c r="AH7" s="123">
        <v>0</v>
      </c>
      <c r="AI7" s="125">
        <v>0</v>
      </c>
      <c r="AJ7" s="124">
        <v>0</v>
      </c>
      <c r="AK7" s="218">
        <v>0</v>
      </c>
      <c r="AL7" s="125">
        <v>1</v>
      </c>
      <c r="AM7" s="216">
        <v>1</v>
      </c>
      <c r="AN7" s="123">
        <v>0</v>
      </c>
      <c r="AO7" s="125">
        <v>0</v>
      </c>
      <c r="AP7" s="124">
        <v>1</v>
      </c>
      <c r="AQ7" s="218">
        <v>0</v>
      </c>
      <c r="AR7" s="125">
        <v>1</v>
      </c>
      <c r="AS7" s="216">
        <v>1</v>
      </c>
      <c r="AT7" s="123">
        <v>0</v>
      </c>
      <c r="AU7" s="125">
        <v>0</v>
      </c>
      <c r="AV7" s="124">
        <v>1</v>
      </c>
      <c r="AW7" s="218">
        <v>0</v>
      </c>
      <c r="AX7" s="125">
        <v>0</v>
      </c>
      <c r="AY7" s="216">
        <v>0</v>
      </c>
      <c r="AZ7" s="123">
        <v>0</v>
      </c>
      <c r="BA7" s="125">
        <v>0</v>
      </c>
      <c r="BB7" s="124">
        <v>0</v>
      </c>
      <c r="BC7" s="218">
        <v>0</v>
      </c>
      <c r="BD7" s="125">
        <v>0</v>
      </c>
      <c r="BE7" s="216">
        <v>0</v>
      </c>
      <c r="BF7" s="123">
        <v>0</v>
      </c>
      <c r="BG7" s="125">
        <v>0</v>
      </c>
      <c r="BH7" s="124">
        <v>1</v>
      </c>
      <c r="BI7" s="218">
        <v>0</v>
      </c>
      <c r="BJ7" s="125">
        <v>0</v>
      </c>
      <c r="BK7" s="216">
        <v>0</v>
      </c>
    </row>
    <row r="8" spans="1:63" ht="51" customHeight="1" x14ac:dyDescent="0.2">
      <c r="A8" s="407"/>
      <c r="B8" s="198" t="s">
        <v>31</v>
      </c>
      <c r="C8" s="18">
        <v>309401</v>
      </c>
      <c r="D8" s="19" t="s">
        <v>34</v>
      </c>
      <c r="E8" s="20" t="s">
        <v>35</v>
      </c>
      <c r="F8" s="98">
        <v>2</v>
      </c>
      <c r="G8" s="98">
        <v>4</v>
      </c>
      <c r="H8" s="98">
        <f t="shared" ref="H8:H71" si="2">+F8+G8</f>
        <v>6</v>
      </c>
      <c r="I8" s="49">
        <v>0</v>
      </c>
      <c r="J8" s="49">
        <v>2</v>
      </c>
      <c r="K8" s="164"/>
      <c r="L8" s="174">
        <f t="shared" ref="L8:L71" si="3">+P8+T8</f>
        <v>0</v>
      </c>
      <c r="M8" s="127">
        <f t="shared" ref="M8:M71" si="4">+Q8+U8</f>
        <v>2</v>
      </c>
      <c r="N8" s="127">
        <f t="shared" ref="N8:N71" si="5">+R8+V8</f>
        <v>6</v>
      </c>
      <c r="O8" s="175">
        <f t="shared" ref="O8:O71" si="6">+N8/H8*100</f>
        <v>100</v>
      </c>
      <c r="P8" s="128">
        <f t="shared" ref="P8:P71" si="7">+Y8+AB8+AE8+AH8+AK8+AN8+AQ8</f>
        <v>0</v>
      </c>
      <c r="Q8" s="64">
        <f t="shared" si="0"/>
        <v>2</v>
      </c>
      <c r="R8" s="64">
        <f t="shared" si="0"/>
        <v>4</v>
      </c>
      <c r="S8" s="180">
        <f t="shared" ref="S8:S71" si="8">+R8/G8*100</f>
        <v>100</v>
      </c>
      <c r="T8" s="181">
        <f t="shared" ref="T8:T71" si="9">+AT8+AW8+AZ8+BC8+BF8+BI8</f>
        <v>0</v>
      </c>
      <c r="U8" s="64">
        <f t="shared" si="1"/>
        <v>0</v>
      </c>
      <c r="V8" s="64">
        <f t="shared" si="1"/>
        <v>2</v>
      </c>
      <c r="W8" s="185">
        <f t="shared" ref="W8:W71" si="10">+V8/F8*100</f>
        <v>100</v>
      </c>
      <c r="X8" s="189"/>
      <c r="Y8" s="181">
        <v>0</v>
      </c>
      <c r="Z8" s="64">
        <v>0</v>
      </c>
      <c r="AA8" s="180">
        <v>0</v>
      </c>
      <c r="AB8" s="128">
        <v>0</v>
      </c>
      <c r="AC8" s="64">
        <v>0</v>
      </c>
      <c r="AD8" s="129">
        <v>0</v>
      </c>
      <c r="AE8" s="181">
        <v>0</v>
      </c>
      <c r="AF8" s="64">
        <v>0</v>
      </c>
      <c r="AG8" s="180">
        <v>0</v>
      </c>
      <c r="AH8" s="128">
        <v>0</v>
      </c>
      <c r="AI8" s="64">
        <v>0</v>
      </c>
      <c r="AJ8" s="129">
        <v>0</v>
      </c>
      <c r="AK8" s="181">
        <v>0</v>
      </c>
      <c r="AL8" s="64">
        <v>1</v>
      </c>
      <c r="AM8" s="180">
        <v>2</v>
      </c>
      <c r="AN8" s="128">
        <v>0</v>
      </c>
      <c r="AO8" s="64">
        <v>0</v>
      </c>
      <c r="AP8" s="129">
        <v>1</v>
      </c>
      <c r="AQ8" s="181">
        <v>0</v>
      </c>
      <c r="AR8" s="64">
        <v>1</v>
      </c>
      <c r="AS8" s="180">
        <v>1</v>
      </c>
      <c r="AT8" s="128">
        <v>0</v>
      </c>
      <c r="AU8" s="64">
        <v>0</v>
      </c>
      <c r="AV8" s="129">
        <v>1</v>
      </c>
      <c r="AW8" s="181">
        <v>0</v>
      </c>
      <c r="AX8" s="64">
        <v>0</v>
      </c>
      <c r="AY8" s="180">
        <v>0</v>
      </c>
      <c r="AZ8" s="128">
        <v>0</v>
      </c>
      <c r="BA8" s="64">
        <v>0</v>
      </c>
      <c r="BB8" s="129">
        <v>0</v>
      </c>
      <c r="BC8" s="181">
        <v>0</v>
      </c>
      <c r="BD8" s="64">
        <v>0</v>
      </c>
      <c r="BE8" s="180">
        <v>0</v>
      </c>
      <c r="BF8" s="128">
        <v>0</v>
      </c>
      <c r="BG8" s="64">
        <v>0</v>
      </c>
      <c r="BH8" s="129">
        <v>1</v>
      </c>
      <c r="BI8" s="181">
        <v>0</v>
      </c>
      <c r="BJ8" s="64">
        <v>0</v>
      </c>
      <c r="BK8" s="180">
        <v>0</v>
      </c>
    </row>
    <row r="9" spans="1:63" ht="69.75" customHeight="1" x14ac:dyDescent="0.2">
      <c r="A9" s="407"/>
      <c r="B9" s="198" t="s">
        <v>31</v>
      </c>
      <c r="C9" s="18">
        <v>304002</v>
      </c>
      <c r="D9" s="19" t="s">
        <v>36</v>
      </c>
      <c r="E9" s="20" t="s">
        <v>37</v>
      </c>
      <c r="F9" s="98">
        <v>5</v>
      </c>
      <c r="G9" s="98">
        <v>7</v>
      </c>
      <c r="H9" s="98">
        <f t="shared" si="2"/>
        <v>12</v>
      </c>
      <c r="I9" s="49">
        <v>0</v>
      </c>
      <c r="J9" s="49">
        <v>2</v>
      </c>
      <c r="K9" s="164"/>
      <c r="L9" s="174">
        <f t="shared" si="3"/>
        <v>0</v>
      </c>
      <c r="M9" s="127">
        <f t="shared" si="4"/>
        <v>2</v>
      </c>
      <c r="N9" s="127">
        <f t="shared" si="5"/>
        <v>12</v>
      </c>
      <c r="O9" s="175">
        <f t="shared" si="6"/>
        <v>100</v>
      </c>
      <c r="P9" s="128">
        <f t="shared" si="7"/>
        <v>0</v>
      </c>
      <c r="Q9" s="64">
        <f t="shared" si="0"/>
        <v>2</v>
      </c>
      <c r="R9" s="64">
        <f t="shared" si="0"/>
        <v>7</v>
      </c>
      <c r="S9" s="180">
        <f t="shared" si="8"/>
        <v>100</v>
      </c>
      <c r="T9" s="181">
        <f t="shared" si="9"/>
        <v>0</v>
      </c>
      <c r="U9" s="64">
        <f t="shared" si="1"/>
        <v>0</v>
      </c>
      <c r="V9" s="64">
        <f t="shared" si="1"/>
        <v>5</v>
      </c>
      <c r="W9" s="185">
        <f t="shared" si="10"/>
        <v>100</v>
      </c>
      <c r="X9" s="189"/>
      <c r="Y9" s="181">
        <v>0</v>
      </c>
      <c r="Z9" s="64">
        <v>0</v>
      </c>
      <c r="AA9" s="180">
        <v>0</v>
      </c>
      <c r="AB9" s="128">
        <v>0</v>
      </c>
      <c r="AC9" s="64">
        <v>0</v>
      </c>
      <c r="AD9" s="129">
        <v>0</v>
      </c>
      <c r="AE9" s="181">
        <v>0</v>
      </c>
      <c r="AF9" s="64">
        <v>0</v>
      </c>
      <c r="AG9" s="180">
        <v>0</v>
      </c>
      <c r="AH9" s="128">
        <v>0</v>
      </c>
      <c r="AI9" s="64">
        <v>0</v>
      </c>
      <c r="AJ9" s="129">
        <v>0</v>
      </c>
      <c r="AK9" s="181">
        <v>0</v>
      </c>
      <c r="AL9" s="64">
        <v>1</v>
      </c>
      <c r="AM9" s="180">
        <v>6</v>
      </c>
      <c r="AN9" s="128">
        <v>0</v>
      </c>
      <c r="AO9" s="64">
        <v>0</v>
      </c>
      <c r="AP9" s="129">
        <v>0</v>
      </c>
      <c r="AQ9" s="181">
        <v>0</v>
      </c>
      <c r="AR9" s="64">
        <v>1</v>
      </c>
      <c r="AS9" s="180">
        <v>1</v>
      </c>
      <c r="AT9" s="128">
        <v>0</v>
      </c>
      <c r="AU9" s="64">
        <v>0</v>
      </c>
      <c r="AV9" s="129">
        <v>0</v>
      </c>
      <c r="AW9" s="181">
        <v>0</v>
      </c>
      <c r="AX9" s="64">
        <v>0</v>
      </c>
      <c r="AY9" s="180">
        <v>0</v>
      </c>
      <c r="AZ9" s="128">
        <v>0</v>
      </c>
      <c r="BA9" s="64">
        <v>0</v>
      </c>
      <c r="BB9" s="129">
        <v>0</v>
      </c>
      <c r="BC9" s="181">
        <v>0</v>
      </c>
      <c r="BD9" s="64">
        <v>0</v>
      </c>
      <c r="BE9" s="180">
        <v>0</v>
      </c>
      <c r="BF9" s="128">
        <v>0</v>
      </c>
      <c r="BG9" s="64">
        <v>0</v>
      </c>
      <c r="BH9" s="129">
        <v>5</v>
      </c>
      <c r="BI9" s="181">
        <v>0</v>
      </c>
      <c r="BJ9" s="64">
        <v>0</v>
      </c>
      <c r="BK9" s="180">
        <v>0</v>
      </c>
    </row>
    <row r="10" spans="1:63" ht="34.5" customHeight="1" thickBot="1" x14ac:dyDescent="0.25">
      <c r="A10" s="407"/>
      <c r="B10" s="198" t="s">
        <v>31</v>
      </c>
      <c r="C10" s="18">
        <v>309101</v>
      </c>
      <c r="D10" s="19" t="s">
        <v>38</v>
      </c>
      <c r="E10" s="20" t="s">
        <v>39</v>
      </c>
      <c r="F10" s="98">
        <v>1</v>
      </c>
      <c r="G10" s="98">
        <v>1</v>
      </c>
      <c r="H10" s="98">
        <f t="shared" si="2"/>
        <v>2</v>
      </c>
      <c r="I10" s="49">
        <v>0</v>
      </c>
      <c r="J10" s="49">
        <v>1</v>
      </c>
      <c r="K10" s="164"/>
      <c r="L10" s="174">
        <f t="shared" si="3"/>
        <v>0</v>
      </c>
      <c r="M10" s="127">
        <f t="shared" si="4"/>
        <v>1</v>
      </c>
      <c r="N10" s="127">
        <f t="shared" si="5"/>
        <v>2</v>
      </c>
      <c r="O10" s="175">
        <f t="shared" si="6"/>
        <v>100</v>
      </c>
      <c r="P10" s="128">
        <f t="shared" si="7"/>
        <v>0</v>
      </c>
      <c r="Q10" s="64">
        <f t="shared" si="0"/>
        <v>1</v>
      </c>
      <c r="R10" s="64">
        <f t="shared" si="0"/>
        <v>1</v>
      </c>
      <c r="S10" s="180">
        <f t="shared" si="8"/>
        <v>100</v>
      </c>
      <c r="T10" s="181">
        <f t="shared" si="9"/>
        <v>0</v>
      </c>
      <c r="U10" s="64">
        <f t="shared" si="1"/>
        <v>0</v>
      </c>
      <c r="V10" s="64">
        <f t="shared" si="1"/>
        <v>1</v>
      </c>
      <c r="W10" s="185">
        <f t="shared" si="10"/>
        <v>100</v>
      </c>
      <c r="X10" s="151"/>
      <c r="Y10" s="181">
        <v>0</v>
      </c>
      <c r="Z10" s="64">
        <v>0</v>
      </c>
      <c r="AA10" s="180">
        <v>0</v>
      </c>
      <c r="AB10" s="128">
        <v>0</v>
      </c>
      <c r="AC10" s="64">
        <v>0</v>
      </c>
      <c r="AD10" s="129">
        <v>0</v>
      </c>
      <c r="AE10" s="181">
        <v>0</v>
      </c>
      <c r="AF10" s="64">
        <v>0</v>
      </c>
      <c r="AG10" s="180">
        <v>0</v>
      </c>
      <c r="AH10" s="128">
        <v>0</v>
      </c>
      <c r="AI10" s="64">
        <v>0</v>
      </c>
      <c r="AJ10" s="129">
        <v>0</v>
      </c>
      <c r="AK10" s="181">
        <v>0</v>
      </c>
      <c r="AL10" s="64">
        <v>1</v>
      </c>
      <c r="AM10" s="180">
        <v>1</v>
      </c>
      <c r="AN10" s="128">
        <v>0</v>
      </c>
      <c r="AO10" s="64">
        <v>0</v>
      </c>
      <c r="AP10" s="129">
        <v>0</v>
      </c>
      <c r="AQ10" s="181">
        <v>0</v>
      </c>
      <c r="AR10" s="64">
        <v>0</v>
      </c>
      <c r="AS10" s="180">
        <v>0</v>
      </c>
      <c r="AT10" s="128">
        <v>0</v>
      </c>
      <c r="AU10" s="64">
        <v>0</v>
      </c>
      <c r="AV10" s="129">
        <v>0</v>
      </c>
      <c r="AW10" s="181">
        <v>0</v>
      </c>
      <c r="AX10" s="64">
        <v>0</v>
      </c>
      <c r="AY10" s="180">
        <v>0</v>
      </c>
      <c r="AZ10" s="128">
        <v>0</v>
      </c>
      <c r="BA10" s="64">
        <v>0</v>
      </c>
      <c r="BB10" s="129">
        <v>0</v>
      </c>
      <c r="BC10" s="181">
        <v>0</v>
      </c>
      <c r="BD10" s="64">
        <v>0</v>
      </c>
      <c r="BE10" s="180">
        <v>0</v>
      </c>
      <c r="BF10" s="128">
        <v>0</v>
      </c>
      <c r="BG10" s="64">
        <v>0</v>
      </c>
      <c r="BH10" s="129">
        <v>1</v>
      </c>
      <c r="BI10" s="181">
        <v>0</v>
      </c>
      <c r="BJ10" s="64">
        <v>0</v>
      </c>
      <c r="BK10" s="180">
        <v>0</v>
      </c>
    </row>
    <row r="11" spans="1:63" ht="44.25" hidden="1" customHeight="1" x14ac:dyDescent="0.2">
      <c r="A11" s="407"/>
      <c r="B11" s="95" t="s">
        <v>40</v>
      </c>
      <c r="C11" s="37">
        <v>309201</v>
      </c>
      <c r="D11" s="38" t="s">
        <v>41</v>
      </c>
      <c r="E11" s="20" t="s">
        <v>42</v>
      </c>
      <c r="F11" s="100">
        <v>360</v>
      </c>
      <c r="G11" s="100">
        <v>183</v>
      </c>
      <c r="H11" s="100">
        <f t="shared" si="2"/>
        <v>543</v>
      </c>
      <c r="I11" s="24">
        <v>0</v>
      </c>
      <c r="J11" s="24">
        <v>0</v>
      </c>
      <c r="K11" s="165"/>
      <c r="L11" s="174">
        <f t="shared" si="3"/>
        <v>0</v>
      </c>
      <c r="M11" s="127">
        <f t="shared" si="4"/>
        <v>0</v>
      </c>
      <c r="N11" s="127">
        <f t="shared" si="5"/>
        <v>543</v>
      </c>
      <c r="O11" s="175">
        <f t="shared" si="6"/>
        <v>100</v>
      </c>
      <c r="P11" s="128">
        <f t="shared" si="7"/>
        <v>0</v>
      </c>
      <c r="Q11" s="64">
        <f t="shared" si="0"/>
        <v>0</v>
      </c>
      <c r="R11" s="64">
        <f t="shared" si="0"/>
        <v>183</v>
      </c>
      <c r="S11" s="180">
        <f t="shared" si="8"/>
        <v>100</v>
      </c>
      <c r="T11" s="181">
        <f t="shared" si="9"/>
        <v>0</v>
      </c>
      <c r="U11" s="64">
        <f t="shared" si="1"/>
        <v>0</v>
      </c>
      <c r="V11" s="64">
        <f t="shared" si="1"/>
        <v>360</v>
      </c>
      <c r="W11" s="185">
        <f t="shared" si="10"/>
        <v>100</v>
      </c>
      <c r="X11" s="151"/>
      <c r="Y11" s="181">
        <v>0</v>
      </c>
      <c r="Z11" s="64">
        <v>0</v>
      </c>
      <c r="AA11" s="180">
        <v>0</v>
      </c>
      <c r="AB11" s="128">
        <v>0</v>
      </c>
      <c r="AC11" s="64">
        <v>0</v>
      </c>
      <c r="AD11" s="129">
        <v>0</v>
      </c>
      <c r="AE11" s="181">
        <v>0</v>
      </c>
      <c r="AF11" s="64">
        <v>0</v>
      </c>
      <c r="AG11" s="180">
        <v>0</v>
      </c>
      <c r="AH11" s="128">
        <v>0</v>
      </c>
      <c r="AI11" s="64">
        <v>0</v>
      </c>
      <c r="AJ11" s="129">
        <v>0</v>
      </c>
      <c r="AK11" s="181">
        <v>0</v>
      </c>
      <c r="AL11" s="64">
        <v>0</v>
      </c>
      <c r="AM11" s="180">
        <v>53</v>
      </c>
      <c r="AN11" s="128">
        <v>0</v>
      </c>
      <c r="AO11" s="64">
        <v>0</v>
      </c>
      <c r="AP11" s="129">
        <v>30</v>
      </c>
      <c r="AQ11" s="181">
        <v>0</v>
      </c>
      <c r="AR11" s="64">
        <v>0</v>
      </c>
      <c r="AS11" s="180">
        <v>100</v>
      </c>
      <c r="AT11" s="128">
        <v>0</v>
      </c>
      <c r="AU11" s="64">
        <v>0</v>
      </c>
      <c r="AV11" s="129">
        <v>280</v>
      </c>
      <c r="AW11" s="181">
        <v>0</v>
      </c>
      <c r="AX11" s="64">
        <v>0</v>
      </c>
      <c r="AY11" s="180">
        <v>0</v>
      </c>
      <c r="AZ11" s="128">
        <v>0</v>
      </c>
      <c r="BA11" s="64">
        <v>0</v>
      </c>
      <c r="BB11" s="129">
        <v>0</v>
      </c>
      <c r="BC11" s="181">
        <v>0</v>
      </c>
      <c r="BD11" s="64">
        <v>0</v>
      </c>
      <c r="BE11" s="180">
        <v>0</v>
      </c>
      <c r="BF11" s="128">
        <v>0</v>
      </c>
      <c r="BG11" s="64">
        <v>0</v>
      </c>
      <c r="BH11" s="129">
        <v>80</v>
      </c>
      <c r="BI11" s="181">
        <v>0</v>
      </c>
      <c r="BJ11" s="64">
        <v>0</v>
      </c>
      <c r="BK11" s="180">
        <v>0</v>
      </c>
    </row>
    <row r="12" spans="1:63" ht="63" hidden="1" customHeight="1" x14ac:dyDescent="0.2">
      <c r="A12" s="407"/>
      <c r="B12" s="95" t="s">
        <v>40</v>
      </c>
      <c r="C12" s="37">
        <v>309301</v>
      </c>
      <c r="D12" s="38" t="s">
        <v>43</v>
      </c>
      <c r="E12" s="20" t="s">
        <v>44</v>
      </c>
      <c r="F12" s="100">
        <v>450</v>
      </c>
      <c r="G12" s="100">
        <v>963</v>
      </c>
      <c r="H12" s="100">
        <f t="shared" si="2"/>
        <v>1413</v>
      </c>
      <c r="I12" s="24">
        <v>0</v>
      </c>
      <c r="J12" s="24">
        <v>0</v>
      </c>
      <c r="K12" s="165"/>
      <c r="L12" s="174">
        <f t="shared" si="3"/>
        <v>0</v>
      </c>
      <c r="M12" s="127">
        <f t="shared" si="4"/>
        <v>0</v>
      </c>
      <c r="N12" s="127">
        <f t="shared" si="5"/>
        <v>1413</v>
      </c>
      <c r="O12" s="175">
        <f t="shared" si="6"/>
        <v>100</v>
      </c>
      <c r="P12" s="128">
        <f t="shared" si="7"/>
        <v>0</v>
      </c>
      <c r="Q12" s="64">
        <f t="shared" si="0"/>
        <v>0</v>
      </c>
      <c r="R12" s="64">
        <f t="shared" si="0"/>
        <v>963</v>
      </c>
      <c r="S12" s="180">
        <f t="shared" si="8"/>
        <v>100</v>
      </c>
      <c r="T12" s="181">
        <f t="shared" si="9"/>
        <v>0</v>
      </c>
      <c r="U12" s="64">
        <f t="shared" si="1"/>
        <v>0</v>
      </c>
      <c r="V12" s="64">
        <f t="shared" si="1"/>
        <v>450</v>
      </c>
      <c r="W12" s="185">
        <f t="shared" si="10"/>
        <v>100</v>
      </c>
      <c r="X12" s="151"/>
      <c r="Y12" s="181">
        <v>0</v>
      </c>
      <c r="Z12" s="64">
        <v>0</v>
      </c>
      <c r="AA12" s="180">
        <v>0</v>
      </c>
      <c r="AB12" s="128">
        <v>0</v>
      </c>
      <c r="AC12" s="64">
        <v>0</v>
      </c>
      <c r="AD12" s="129">
        <v>0</v>
      </c>
      <c r="AE12" s="181">
        <v>0</v>
      </c>
      <c r="AF12" s="64">
        <v>0</v>
      </c>
      <c r="AG12" s="180">
        <v>0</v>
      </c>
      <c r="AH12" s="128">
        <v>0</v>
      </c>
      <c r="AI12" s="64">
        <v>0</v>
      </c>
      <c r="AJ12" s="129">
        <v>0</v>
      </c>
      <c r="AK12" s="181">
        <v>0</v>
      </c>
      <c r="AL12" s="64">
        <v>0</v>
      </c>
      <c r="AM12" s="180">
        <v>296</v>
      </c>
      <c r="AN12" s="128">
        <v>0</v>
      </c>
      <c r="AO12" s="64">
        <v>0</v>
      </c>
      <c r="AP12" s="129">
        <v>567</v>
      </c>
      <c r="AQ12" s="181">
        <v>0</v>
      </c>
      <c r="AR12" s="64">
        <v>0</v>
      </c>
      <c r="AS12" s="180">
        <v>100</v>
      </c>
      <c r="AT12" s="128">
        <v>0</v>
      </c>
      <c r="AU12" s="64">
        <v>0</v>
      </c>
      <c r="AV12" s="129">
        <v>0</v>
      </c>
      <c r="AW12" s="181">
        <v>0</v>
      </c>
      <c r="AX12" s="64">
        <v>0</v>
      </c>
      <c r="AY12" s="180">
        <v>0</v>
      </c>
      <c r="AZ12" s="128">
        <v>0</v>
      </c>
      <c r="BA12" s="64">
        <v>0</v>
      </c>
      <c r="BB12" s="129">
        <v>0</v>
      </c>
      <c r="BC12" s="181">
        <v>0</v>
      </c>
      <c r="BD12" s="64">
        <v>0</v>
      </c>
      <c r="BE12" s="180">
        <v>0</v>
      </c>
      <c r="BF12" s="128">
        <v>0</v>
      </c>
      <c r="BG12" s="64">
        <v>0</v>
      </c>
      <c r="BH12" s="129">
        <v>450</v>
      </c>
      <c r="BI12" s="181">
        <v>0</v>
      </c>
      <c r="BJ12" s="64">
        <v>0</v>
      </c>
      <c r="BK12" s="180">
        <v>0</v>
      </c>
    </row>
    <row r="13" spans="1:63" ht="33" hidden="1" customHeight="1" thickBot="1" x14ac:dyDescent="0.25">
      <c r="A13" s="440"/>
      <c r="B13" s="219" t="s">
        <v>40</v>
      </c>
      <c r="C13" s="39">
        <v>305150</v>
      </c>
      <c r="D13" s="40" t="s">
        <v>45</v>
      </c>
      <c r="E13" s="25" t="s">
        <v>46</v>
      </c>
      <c r="F13" s="99">
        <v>3</v>
      </c>
      <c r="G13" s="99">
        <v>3</v>
      </c>
      <c r="H13" s="99">
        <f t="shared" si="2"/>
        <v>6</v>
      </c>
      <c r="I13" s="26">
        <v>0</v>
      </c>
      <c r="J13" s="26">
        <v>0</v>
      </c>
      <c r="K13" s="220"/>
      <c r="L13" s="221">
        <f t="shared" si="3"/>
        <v>0</v>
      </c>
      <c r="M13" s="118">
        <f t="shared" si="4"/>
        <v>0</v>
      </c>
      <c r="N13" s="118">
        <f t="shared" si="5"/>
        <v>6</v>
      </c>
      <c r="O13" s="249">
        <f t="shared" si="6"/>
        <v>100</v>
      </c>
      <c r="P13" s="131">
        <f t="shared" si="7"/>
        <v>0</v>
      </c>
      <c r="Q13" s="133">
        <f t="shared" si="0"/>
        <v>0</v>
      </c>
      <c r="R13" s="133">
        <f t="shared" si="0"/>
        <v>3</v>
      </c>
      <c r="S13" s="223">
        <f t="shared" si="8"/>
        <v>100</v>
      </c>
      <c r="T13" s="136">
        <f t="shared" si="9"/>
        <v>0</v>
      </c>
      <c r="U13" s="133">
        <f t="shared" si="1"/>
        <v>0</v>
      </c>
      <c r="V13" s="133">
        <f t="shared" si="1"/>
        <v>3</v>
      </c>
      <c r="W13" s="224">
        <f t="shared" si="10"/>
        <v>100</v>
      </c>
      <c r="X13" s="152"/>
      <c r="Y13" s="136">
        <v>0</v>
      </c>
      <c r="Z13" s="133">
        <v>0</v>
      </c>
      <c r="AA13" s="223">
        <v>0</v>
      </c>
      <c r="AB13" s="131">
        <v>0</v>
      </c>
      <c r="AC13" s="133">
        <v>0</v>
      </c>
      <c r="AD13" s="132">
        <v>0</v>
      </c>
      <c r="AE13" s="136">
        <v>0</v>
      </c>
      <c r="AF13" s="133">
        <v>0</v>
      </c>
      <c r="AG13" s="223">
        <v>0</v>
      </c>
      <c r="AH13" s="131">
        <v>0</v>
      </c>
      <c r="AI13" s="133">
        <v>0</v>
      </c>
      <c r="AJ13" s="132">
        <v>0</v>
      </c>
      <c r="AK13" s="136">
        <v>0</v>
      </c>
      <c r="AL13" s="133">
        <v>0</v>
      </c>
      <c r="AM13" s="223">
        <v>1</v>
      </c>
      <c r="AN13" s="131">
        <v>0</v>
      </c>
      <c r="AO13" s="133">
        <v>0</v>
      </c>
      <c r="AP13" s="132">
        <v>2</v>
      </c>
      <c r="AQ13" s="136">
        <v>0</v>
      </c>
      <c r="AR13" s="133">
        <v>0</v>
      </c>
      <c r="AS13" s="223">
        <v>0</v>
      </c>
      <c r="AT13" s="131">
        <v>0</v>
      </c>
      <c r="AU13" s="133">
        <v>0</v>
      </c>
      <c r="AV13" s="132">
        <v>3</v>
      </c>
      <c r="AW13" s="136">
        <v>0</v>
      </c>
      <c r="AX13" s="133">
        <v>0</v>
      </c>
      <c r="AY13" s="223">
        <v>0</v>
      </c>
      <c r="AZ13" s="131">
        <v>0</v>
      </c>
      <c r="BA13" s="133">
        <v>0</v>
      </c>
      <c r="BB13" s="132">
        <v>0</v>
      </c>
      <c r="BC13" s="136">
        <v>0</v>
      </c>
      <c r="BD13" s="133">
        <v>0</v>
      </c>
      <c r="BE13" s="223">
        <v>0</v>
      </c>
      <c r="BF13" s="131">
        <v>0</v>
      </c>
      <c r="BG13" s="133">
        <v>0</v>
      </c>
      <c r="BH13" s="132">
        <v>0</v>
      </c>
      <c r="BI13" s="136">
        <v>0</v>
      </c>
      <c r="BJ13" s="133">
        <v>0</v>
      </c>
      <c r="BK13" s="223">
        <v>0</v>
      </c>
    </row>
    <row r="14" spans="1:63" ht="50.25" customHeight="1" thickBot="1" x14ac:dyDescent="0.25">
      <c r="A14" s="439" t="s">
        <v>160</v>
      </c>
      <c r="B14" s="212" t="s">
        <v>31</v>
      </c>
      <c r="C14" s="15">
        <v>444001</v>
      </c>
      <c r="D14" s="16" t="s">
        <v>47</v>
      </c>
      <c r="E14" s="27" t="s">
        <v>48</v>
      </c>
      <c r="F14" s="111">
        <v>59.86</v>
      </c>
      <c r="G14" s="111">
        <v>47.540000000000006</v>
      </c>
      <c r="H14" s="111">
        <f t="shared" si="2"/>
        <v>107.4</v>
      </c>
      <c r="I14" s="50">
        <v>2.25</v>
      </c>
      <c r="J14" s="50">
        <v>2.3776999999999999</v>
      </c>
      <c r="K14" s="213"/>
      <c r="L14" s="214">
        <f t="shared" si="3"/>
        <v>0</v>
      </c>
      <c r="M14" s="114">
        <f t="shared" si="4"/>
        <v>4.6276999999999999</v>
      </c>
      <c r="N14" s="114">
        <f t="shared" si="5"/>
        <v>107.4</v>
      </c>
      <c r="O14" s="248">
        <f t="shared" si="6"/>
        <v>100</v>
      </c>
      <c r="P14" s="113">
        <f t="shared" si="7"/>
        <v>0</v>
      </c>
      <c r="Q14" s="125">
        <f t="shared" si="0"/>
        <v>2.3776999999999999</v>
      </c>
      <c r="R14" s="125">
        <f t="shared" si="0"/>
        <v>47.540000000000006</v>
      </c>
      <c r="S14" s="216">
        <f t="shared" si="8"/>
        <v>100</v>
      </c>
      <c r="T14" s="214">
        <f t="shared" si="9"/>
        <v>0</v>
      </c>
      <c r="U14" s="125">
        <f t="shared" si="1"/>
        <v>2.25</v>
      </c>
      <c r="V14" s="125">
        <f t="shared" si="1"/>
        <v>59.86</v>
      </c>
      <c r="W14" s="217">
        <f t="shared" si="10"/>
        <v>100</v>
      </c>
      <c r="X14" s="150"/>
      <c r="Y14" s="218">
        <v>0</v>
      </c>
      <c r="Z14" s="125">
        <v>0</v>
      </c>
      <c r="AA14" s="216">
        <v>17.36</v>
      </c>
      <c r="AB14" s="123">
        <v>0</v>
      </c>
      <c r="AC14" s="125">
        <v>1.8</v>
      </c>
      <c r="AD14" s="124">
        <v>15</v>
      </c>
      <c r="AE14" s="225">
        <v>0</v>
      </c>
      <c r="AF14" s="226">
        <v>0</v>
      </c>
      <c r="AG14" s="386">
        <v>1.63</v>
      </c>
      <c r="AH14" s="123">
        <v>0</v>
      </c>
      <c r="AI14" s="125">
        <v>0</v>
      </c>
      <c r="AJ14" s="124">
        <v>2.95</v>
      </c>
      <c r="AK14" s="218">
        <v>0</v>
      </c>
      <c r="AL14" s="125">
        <v>0.57769999999999999</v>
      </c>
      <c r="AM14" s="216">
        <v>6</v>
      </c>
      <c r="AN14" s="123">
        <v>0</v>
      </c>
      <c r="AO14" s="125">
        <v>0</v>
      </c>
      <c r="AP14" s="124">
        <v>4.0999999999999996</v>
      </c>
      <c r="AQ14" s="218">
        <v>0</v>
      </c>
      <c r="AR14" s="125">
        <v>0</v>
      </c>
      <c r="AS14" s="216">
        <v>0.5</v>
      </c>
      <c r="AT14" s="123">
        <v>0</v>
      </c>
      <c r="AU14" s="125">
        <v>1</v>
      </c>
      <c r="AV14" s="124">
        <v>15</v>
      </c>
      <c r="AW14" s="218">
        <v>0</v>
      </c>
      <c r="AX14" s="125">
        <v>0</v>
      </c>
      <c r="AY14" s="216">
        <v>8.5</v>
      </c>
      <c r="AZ14" s="123">
        <v>0</v>
      </c>
      <c r="BA14" s="125">
        <v>0.25</v>
      </c>
      <c r="BB14" s="124">
        <v>31.93</v>
      </c>
      <c r="BC14" s="218">
        <v>0</v>
      </c>
      <c r="BD14" s="125">
        <v>1</v>
      </c>
      <c r="BE14" s="216">
        <v>2.2999999999999998</v>
      </c>
      <c r="BF14" s="123">
        <v>0</v>
      </c>
      <c r="BG14" s="125">
        <v>0</v>
      </c>
      <c r="BH14" s="124">
        <v>1</v>
      </c>
      <c r="BI14" s="218">
        <v>0</v>
      </c>
      <c r="BJ14" s="125">
        <v>0</v>
      </c>
      <c r="BK14" s="216">
        <v>1.1299999999999999</v>
      </c>
    </row>
    <row r="15" spans="1:63" ht="43.5" hidden="1" customHeight="1" x14ac:dyDescent="0.2">
      <c r="A15" s="407"/>
      <c r="B15" s="95" t="s">
        <v>40</v>
      </c>
      <c r="C15" s="37">
        <v>444011</v>
      </c>
      <c r="D15" s="38" t="s">
        <v>49</v>
      </c>
      <c r="E15" s="20" t="s">
        <v>50</v>
      </c>
      <c r="F15" s="103">
        <v>132311.07</v>
      </c>
      <c r="G15" s="103">
        <v>115985.26</v>
      </c>
      <c r="H15" s="103">
        <f t="shared" si="2"/>
        <v>248296.33000000002</v>
      </c>
      <c r="I15" s="23">
        <v>0</v>
      </c>
      <c r="J15" s="23">
        <v>0</v>
      </c>
      <c r="K15" s="167"/>
      <c r="L15" s="174">
        <f t="shared" si="3"/>
        <v>0</v>
      </c>
      <c r="M15" s="127">
        <f t="shared" si="4"/>
        <v>0</v>
      </c>
      <c r="N15" s="127">
        <f t="shared" si="5"/>
        <v>248296.33000000002</v>
      </c>
      <c r="O15" s="175">
        <f t="shared" si="6"/>
        <v>100</v>
      </c>
      <c r="P15" s="126">
        <f t="shared" si="7"/>
        <v>0</v>
      </c>
      <c r="Q15" s="64">
        <f t="shared" si="0"/>
        <v>0</v>
      </c>
      <c r="R15" s="64">
        <f t="shared" si="0"/>
        <v>115985.26</v>
      </c>
      <c r="S15" s="180">
        <f t="shared" si="8"/>
        <v>100</v>
      </c>
      <c r="T15" s="174">
        <f t="shared" si="9"/>
        <v>0</v>
      </c>
      <c r="U15" s="64">
        <f t="shared" si="1"/>
        <v>0</v>
      </c>
      <c r="V15" s="64">
        <f t="shared" si="1"/>
        <v>132311.07</v>
      </c>
      <c r="W15" s="185">
        <f t="shared" si="10"/>
        <v>100</v>
      </c>
      <c r="X15" s="188"/>
      <c r="Y15" s="181">
        <v>0</v>
      </c>
      <c r="Z15" s="64">
        <v>0</v>
      </c>
      <c r="AA15" s="180">
        <v>28071.09</v>
      </c>
      <c r="AB15" s="128">
        <v>0</v>
      </c>
      <c r="AC15" s="64">
        <v>0</v>
      </c>
      <c r="AD15" s="129">
        <v>17419</v>
      </c>
      <c r="AE15" s="193">
        <v>0</v>
      </c>
      <c r="AF15" s="160">
        <v>0</v>
      </c>
      <c r="AG15" s="194">
        <v>9783</v>
      </c>
      <c r="AH15" s="128">
        <v>0</v>
      </c>
      <c r="AI15" s="64">
        <v>0</v>
      </c>
      <c r="AJ15" s="129">
        <v>32581</v>
      </c>
      <c r="AK15" s="181">
        <v>0</v>
      </c>
      <c r="AL15" s="64">
        <v>0</v>
      </c>
      <c r="AM15" s="180">
        <v>20000</v>
      </c>
      <c r="AN15" s="128">
        <v>0</v>
      </c>
      <c r="AO15" s="64">
        <v>0</v>
      </c>
      <c r="AP15" s="129">
        <v>6631.17</v>
      </c>
      <c r="AQ15" s="181">
        <v>0</v>
      </c>
      <c r="AR15" s="64">
        <v>0</v>
      </c>
      <c r="AS15" s="180">
        <v>1500</v>
      </c>
      <c r="AT15" s="128">
        <v>0</v>
      </c>
      <c r="AU15" s="64">
        <v>0</v>
      </c>
      <c r="AV15" s="129">
        <v>49595</v>
      </c>
      <c r="AW15" s="181">
        <v>0</v>
      </c>
      <c r="AX15" s="64">
        <v>0</v>
      </c>
      <c r="AY15" s="180">
        <v>17128.400000000001</v>
      </c>
      <c r="AZ15" s="128">
        <v>0</v>
      </c>
      <c r="BA15" s="64">
        <v>0</v>
      </c>
      <c r="BB15" s="129">
        <v>17587.669999999998</v>
      </c>
      <c r="BC15" s="181">
        <v>0</v>
      </c>
      <c r="BD15" s="64">
        <v>0</v>
      </c>
      <c r="BE15" s="180">
        <v>14000</v>
      </c>
      <c r="BF15" s="128">
        <v>0</v>
      </c>
      <c r="BG15" s="64">
        <v>0</v>
      </c>
      <c r="BH15" s="129">
        <v>4000</v>
      </c>
      <c r="BI15" s="181">
        <v>0</v>
      </c>
      <c r="BJ15" s="64">
        <v>0</v>
      </c>
      <c r="BK15" s="180">
        <v>30000</v>
      </c>
    </row>
    <row r="16" spans="1:63" ht="47.25" hidden="1" customHeight="1" thickBot="1" x14ac:dyDescent="0.25">
      <c r="A16" s="440"/>
      <c r="B16" s="219" t="s">
        <v>40</v>
      </c>
      <c r="C16" s="39">
        <v>426001</v>
      </c>
      <c r="D16" s="40" t="s">
        <v>51</v>
      </c>
      <c r="E16" s="28" t="s">
        <v>52</v>
      </c>
      <c r="F16" s="101">
        <v>2720</v>
      </c>
      <c r="G16" s="101">
        <v>2394.4699999999998</v>
      </c>
      <c r="H16" s="101">
        <f t="shared" si="2"/>
        <v>5114.4699999999993</v>
      </c>
      <c r="I16" s="29">
        <v>0</v>
      </c>
      <c r="J16" s="29">
        <v>0</v>
      </c>
      <c r="K16" s="227"/>
      <c r="L16" s="221">
        <f t="shared" si="3"/>
        <v>0</v>
      </c>
      <c r="M16" s="118">
        <f t="shared" si="4"/>
        <v>0</v>
      </c>
      <c r="N16" s="118">
        <f t="shared" si="5"/>
        <v>5114.4699999999993</v>
      </c>
      <c r="O16" s="249">
        <f t="shared" si="6"/>
        <v>100</v>
      </c>
      <c r="P16" s="131">
        <f t="shared" si="7"/>
        <v>0</v>
      </c>
      <c r="Q16" s="133">
        <f t="shared" si="0"/>
        <v>0</v>
      </c>
      <c r="R16" s="133">
        <f t="shared" si="0"/>
        <v>2394.4699999999998</v>
      </c>
      <c r="S16" s="223">
        <f t="shared" si="8"/>
        <v>100</v>
      </c>
      <c r="T16" s="136">
        <f t="shared" si="9"/>
        <v>0</v>
      </c>
      <c r="U16" s="133">
        <f t="shared" si="1"/>
        <v>0</v>
      </c>
      <c r="V16" s="133">
        <f t="shared" si="1"/>
        <v>2720</v>
      </c>
      <c r="W16" s="224">
        <f t="shared" si="10"/>
        <v>100</v>
      </c>
      <c r="X16" s="228"/>
      <c r="Y16" s="136">
        <v>0</v>
      </c>
      <c r="Z16" s="133">
        <v>0</v>
      </c>
      <c r="AA16" s="223">
        <v>2005.6</v>
      </c>
      <c r="AB16" s="131">
        <v>0</v>
      </c>
      <c r="AC16" s="133">
        <v>0</v>
      </c>
      <c r="AD16" s="132">
        <v>0</v>
      </c>
      <c r="AE16" s="229">
        <v>0</v>
      </c>
      <c r="AF16" s="230">
        <v>0</v>
      </c>
      <c r="AG16" s="387">
        <v>188.87</v>
      </c>
      <c r="AH16" s="131">
        <v>0</v>
      </c>
      <c r="AI16" s="133">
        <v>0</v>
      </c>
      <c r="AJ16" s="132">
        <v>0</v>
      </c>
      <c r="AK16" s="136">
        <v>0</v>
      </c>
      <c r="AL16" s="133">
        <v>0</v>
      </c>
      <c r="AM16" s="223">
        <v>200</v>
      </c>
      <c r="AN16" s="131">
        <v>0</v>
      </c>
      <c r="AO16" s="133">
        <v>0</v>
      </c>
      <c r="AP16" s="132">
        <v>0</v>
      </c>
      <c r="AQ16" s="136">
        <v>0</v>
      </c>
      <c r="AR16" s="133">
        <v>0</v>
      </c>
      <c r="AS16" s="223">
        <v>0</v>
      </c>
      <c r="AT16" s="131">
        <v>0</v>
      </c>
      <c r="AU16" s="133">
        <v>0</v>
      </c>
      <c r="AV16" s="132">
        <v>1520</v>
      </c>
      <c r="AW16" s="136">
        <v>0</v>
      </c>
      <c r="AX16" s="133">
        <v>0</v>
      </c>
      <c r="AY16" s="223">
        <v>1200</v>
      </c>
      <c r="AZ16" s="131">
        <v>0</v>
      </c>
      <c r="BA16" s="133">
        <v>0</v>
      </c>
      <c r="BB16" s="132">
        <v>0</v>
      </c>
      <c r="BC16" s="136">
        <v>0</v>
      </c>
      <c r="BD16" s="133">
        <v>0</v>
      </c>
      <c r="BE16" s="223">
        <v>0</v>
      </c>
      <c r="BF16" s="131">
        <v>0</v>
      </c>
      <c r="BG16" s="133">
        <v>0</v>
      </c>
      <c r="BH16" s="132">
        <v>0</v>
      </c>
      <c r="BI16" s="136">
        <v>0</v>
      </c>
      <c r="BJ16" s="133">
        <v>0</v>
      </c>
      <c r="BK16" s="223">
        <v>0</v>
      </c>
    </row>
    <row r="17" spans="1:63" ht="47.25" customHeight="1" x14ac:dyDescent="0.2">
      <c r="A17" s="406" t="s">
        <v>53</v>
      </c>
      <c r="B17" s="212" t="s">
        <v>31</v>
      </c>
      <c r="C17" s="15">
        <v>509001</v>
      </c>
      <c r="D17" s="16" t="s">
        <v>54</v>
      </c>
      <c r="E17" s="27" t="s">
        <v>50</v>
      </c>
      <c r="F17" s="102">
        <v>523</v>
      </c>
      <c r="G17" s="102">
        <v>46</v>
      </c>
      <c r="H17" s="102">
        <f t="shared" si="2"/>
        <v>569</v>
      </c>
      <c r="I17" s="51">
        <v>75</v>
      </c>
      <c r="J17" s="51">
        <v>3</v>
      </c>
      <c r="K17" s="213"/>
      <c r="L17" s="393">
        <f t="shared" si="3"/>
        <v>0</v>
      </c>
      <c r="M17" s="114">
        <f t="shared" si="4"/>
        <v>78</v>
      </c>
      <c r="N17" s="114">
        <f t="shared" si="5"/>
        <v>569</v>
      </c>
      <c r="O17" s="248">
        <f t="shared" si="6"/>
        <v>100</v>
      </c>
      <c r="P17" s="123">
        <f t="shared" si="7"/>
        <v>0</v>
      </c>
      <c r="Q17" s="125">
        <f t="shared" si="0"/>
        <v>3</v>
      </c>
      <c r="R17" s="125">
        <f t="shared" si="0"/>
        <v>46</v>
      </c>
      <c r="S17" s="216">
        <f t="shared" si="8"/>
        <v>100</v>
      </c>
      <c r="T17" s="218">
        <f t="shared" si="9"/>
        <v>0</v>
      </c>
      <c r="U17" s="125">
        <f t="shared" si="1"/>
        <v>75</v>
      </c>
      <c r="V17" s="125">
        <f t="shared" si="1"/>
        <v>523</v>
      </c>
      <c r="W17" s="217">
        <f t="shared" si="10"/>
        <v>100</v>
      </c>
      <c r="X17" s="231"/>
      <c r="Y17" s="218">
        <v>0</v>
      </c>
      <c r="Z17" s="125">
        <v>0</v>
      </c>
      <c r="AA17" s="216">
        <v>0</v>
      </c>
      <c r="AB17" s="123">
        <v>0</v>
      </c>
      <c r="AC17" s="125">
        <v>0</v>
      </c>
      <c r="AD17" s="124">
        <v>0</v>
      </c>
      <c r="AE17" s="225">
        <v>0</v>
      </c>
      <c r="AF17" s="226">
        <v>1</v>
      </c>
      <c r="AG17" s="386">
        <v>20</v>
      </c>
      <c r="AH17" s="123">
        <v>0</v>
      </c>
      <c r="AI17" s="125">
        <v>0</v>
      </c>
      <c r="AJ17" s="124">
        <v>0</v>
      </c>
      <c r="AK17" s="218">
        <v>0</v>
      </c>
      <c r="AL17" s="125">
        <v>1</v>
      </c>
      <c r="AM17" s="216">
        <v>16</v>
      </c>
      <c r="AN17" s="123">
        <v>0</v>
      </c>
      <c r="AO17" s="125">
        <v>0</v>
      </c>
      <c r="AP17" s="124">
        <v>0</v>
      </c>
      <c r="AQ17" s="218">
        <v>0</v>
      </c>
      <c r="AR17" s="125">
        <v>1</v>
      </c>
      <c r="AS17" s="216">
        <v>10</v>
      </c>
      <c r="AT17" s="123">
        <v>0</v>
      </c>
      <c r="AU17" s="125">
        <v>0</v>
      </c>
      <c r="AV17" s="124">
        <v>0</v>
      </c>
      <c r="AW17" s="218">
        <v>0</v>
      </c>
      <c r="AX17" s="125">
        <v>0</v>
      </c>
      <c r="AY17" s="216">
        <v>200</v>
      </c>
      <c r="AZ17" s="123">
        <v>0</v>
      </c>
      <c r="BA17" s="125">
        <v>15</v>
      </c>
      <c r="BB17" s="124">
        <v>64</v>
      </c>
      <c r="BC17" s="218">
        <v>0</v>
      </c>
      <c r="BD17" s="125">
        <v>40</v>
      </c>
      <c r="BE17" s="216">
        <v>172</v>
      </c>
      <c r="BF17" s="123">
        <v>0</v>
      </c>
      <c r="BG17" s="125">
        <v>0</v>
      </c>
      <c r="BH17" s="124">
        <v>42</v>
      </c>
      <c r="BI17" s="390">
        <v>0</v>
      </c>
      <c r="BJ17" s="125">
        <v>20</v>
      </c>
      <c r="BK17" s="216">
        <v>45</v>
      </c>
    </row>
    <row r="18" spans="1:63" ht="47.25" customHeight="1" x14ac:dyDescent="0.2">
      <c r="A18" s="407"/>
      <c r="B18" s="198" t="s">
        <v>31</v>
      </c>
      <c r="C18" s="18">
        <v>509011</v>
      </c>
      <c r="D18" s="19" t="s">
        <v>55</v>
      </c>
      <c r="E18" s="22" t="s">
        <v>50</v>
      </c>
      <c r="F18" s="100">
        <v>1207</v>
      </c>
      <c r="G18" s="100">
        <v>949</v>
      </c>
      <c r="H18" s="100">
        <f t="shared" si="2"/>
        <v>2156</v>
      </c>
      <c r="I18" s="52">
        <v>144</v>
      </c>
      <c r="J18" s="52">
        <v>70</v>
      </c>
      <c r="K18" s="164"/>
      <c r="L18" s="174">
        <f t="shared" si="3"/>
        <v>0</v>
      </c>
      <c r="M18" s="127">
        <f t="shared" si="4"/>
        <v>214</v>
      </c>
      <c r="N18" s="127">
        <f t="shared" si="5"/>
        <v>2156</v>
      </c>
      <c r="O18" s="175">
        <f t="shared" si="6"/>
        <v>100</v>
      </c>
      <c r="P18" s="128">
        <f t="shared" si="7"/>
        <v>0</v>
      </c>
      <c r="Q18" s="64">
        <f t="shared" si="0"/>
        <v>70</v>
      </c>
      <c r="R18" s="64">
        <f t="shared" si="0"/>
        <v>949</v>
      </c>
      <c r="S18" s="180">
        <f t="shared" si="8"/>
        <v>100</v>
      </c>
      <c r="T18" s="181">
        <f t="shared" si="9"/>
        <v>0</v>
      </c>
      <c r="U18" s="64">
        <f t="shared" si="1"/>
        <v>144</v>
      </c>
      <c r="V18" s="64">
        <f t="shared" si="1"/>
        <v>1207</v>
      </c>
      <c r="W18" s="185">
        <f t="shared" si="10"/>
        <v>100</v>
      </c>
      <c r="X18" s="189"/>
      <c r="Y18" s="181">
        <v>0</v>
      </c>
      <c r="Z18" s="64">
        <v>0</v>
      </c>
      <c r="AA18" s="180">
        <v>305</v>
      </c>
      <c r="AB18" s="128">
        <v>0</v>
      </c>
      <c r="AC18" s="64">
        <v>0</v>
      </c>
      <c r="AD18" s="129">
        <v>110</v>
      </c>
      <c r="AE18" s="193">
        <v>0</v>
      </c>
      <c r="AF18" s="160">
        <v>20</v>
      </c>
      <c r="AG18" s="194">
        <v>120</v>
      </c>
      <c r="AH18" s="128">
        <v>0</v>
      </c>
      <c r="AI18" s="64">
        <v>50</v>
      </c>
      <c r="AJ18" s="396">
        <v>250</v>
      </c>
      <c r="AK18" s="181">
        <v>0</v>
      </c>
      <c r="AL18" s="64">
        <v>0</v>
      </c>
      <c r="AM18" s="397">
        <v>154</v>
      </c>
      <c r="AN18" s="128">
        <v>0</v>
      </c>
      <c r="AO18" s="64">
        <v>0</v>
      </c>
      <c r="AP18" s="129">
        <v>0</v>
      </c>
      <c r="AQ18" s="181">
        <v>0</v>
      </c>
      <c r="AR18" s="64">
        <v>0</v>
      </c>
      <c r="AS18" s="180">
        <v>10</v>
      </c>
      <c r="AT18" s="128">
        <v>0</v>
      </c>
      <c r="AU18" s="64">
        <v>0</v>
      </c>
      <c r="AV18" s="129">
        <v>0</v>
      </c>
      <c r="AW18" s="181">
        <v>0</v>
      </c>
      <c r="AX18" s="64">
        <v>100</v>
      </c>
      <c r="AY18" s="180">
        <v>900</v>
      </c>
      <c r="AZ18" s="128">
        <v>0</v>
      </c>
      <c r="BA18" s="64">
        <v>24</v>
      </c>
      <c r="BB18" s="129">
        <v>156</v>
      </c>
      <c r="BC18" s="181">
        <v>0</v>
      </c>
      <c r="BD18" s="64">
        <v>20</v>
      </c>
      <c r="BE18" s="180">
        <v>104</v>
      </c>
      <c r="BF18" s="128">
        <v>0</v>
      </c>
      <c r="BG18" s="64">
        <v>0</v>
      </c>
      <c r="BH18" s="129">
        <v>42</v>
      </c>
      <c r="BI18" s="181">
        <v>0</v>
      </c>
      <c r="BJ18" s="161">
        <v>0</v>
      </c>
      <c r="BK18" s="195">
        <v>5</v>
      </c>
    </row>
    <row r="19" spans="1:63" ht="47.25" customHeight="1" thickBot="1" x14ac:dyDescent="0.25">
      <c r="A19" s="407"/>
      <c r="B19" s="198" t="s">
        <v>31</v>
      </c>
      <c r="C19" s="18">
        <v>500002</v>
      </c>
      <c r="D19" s="19" t="s">
        <v>56</v>
      </c>
      <c r="E19" s="22" t="s">
        <v>57</v>
      </c>
      <c r="F19" s="103">
        <v>36</v>
      </c>
      <c r="G19" s="103">
        <v>20</v>
      </c>
      <c r="H19" s="103">
        <f t="shared" si="2"/>
        <v>56</v>
      </c>
      <c r="I19" s="44">
        <v>8</v>
      </c>
      <c r="J19" s="44">
        <v>2</v>
      </c>
      <c r="K19" s="164"/>
      <c r="L19" s="174">
        <f t="shared" si="3"/>
        <v>0</v>
      </c>
      <c r="M19" s="127">
        <f t="shared" si="4"/>
        <v>10</v>
      </c>
      <c r="N19" s="127">
        <f t="shared" si="5"/>
        <v>56</v>
      </c>
      <c r="O19" s="175">
        <f t="shared" si="6"/>
        <v>100</v>
      </c>
      <c r="P19" s="128">
        <f t="shared" si="7"/>
        <v>0</v>
      </c>
      <c r="Q19" s="64">
        <f t="shared" si="0"/>
        <v>2</v>
      </c>
      <c r="R19" s="64">
        <f t="shared" si="0"/>
        <v>20</v>
      </c>
      <c r="S19" s="180">
        <f t="shared" si="8"/>
        <v>100</v>
      </c>
      <c r="T19" s="181">
        <f t="shared" si="9"/>
        <v>0</v>
      </c>
      <c r="U19" s="64">
        <f t="shared" si="1"/>
        <v>8</v>
      </c>
      <c r="V19" s="130">
        <f t="shared" si="1"/>
        <v>36</v>
      </c>
      <c r="W19" s="185">
        <f t="shared" si="10"/>
        <v>100</v>
      </c>
      <c r="X19" s="189"/>
      <c r="Y19" s="181">
        <v>0</v>
      </c>
      <c r="Z19" s="64">
        <v>0</v>
      </c>
      <c r="AA19" s="397">
        <v>10</v>
      </c>
      <c r="AB19" s="128">
        <v>0</v>
      </c>
      <c r="AC19" s="64">
        <v>0</v>
      </c>
      <c r="AD19" s="129">
        <v>2</v>
      </c>
      <c r="AE19" s="193">
        <v>0</v>
      </c>
      <c r="AF19" s="160">
        <v>1</v>
      </c>
      <c r="AG19" s="194">
        <v>2</v>
      </c>
      <c r="AH19" s="128">
        <v>0</v>
      </c>
      <c r="AI19" s="64">
        <v>1</v>
      </c>
      <c r="AJ19" s="396">
        <v>3</v>
      </c>
      <c r="AK19" s="181">
        <v>0</v>
      </c>
      <c r="AL19" s="64">
        <v>0</v>
      </c>
      <c r="AM19" s="180">
        <v>2</v>
      </c>
      <c r="AN19" s="128">
        <v>0</v>
      </c>
      <c r="AO19" s="64">
        <v>0</v>
      </c>
      <c r="AP19" s="129">
        <v>0</v>
      </c>
      <c r="AQ19" s="181">
        <v>0</v>
      </c>
      <c r="AR19" s="64">
        <v>0</v>
      </c>
      <c r="AS19" s="180">
        <v>1</v>
      </c>
      <c r="AT19" s="128">
        <v>0</v>
      </c>
      <c r="AU19" s="64">
        <v>0</v>
      </c>
      <c r="AV19" s="129">
        <v>0</v>
      </c>
      <c r="AW19" s="181">
        <v>0</v>
      </c>
      <c r="AX19" s="64">
        <v>5</v>
      </c>
      <c r="AY19" s="180">
        <v>25</v>
      </c>
      <c r="AZ19" s="128">
        <v>0</v>
      </c>
      <c r="BA19" s="64">
        <v>1</v>
      </c>
      <c r="BB19" s="129">
        <v>4</v>
      </c>
      <c r="BC19" s="181">
        <v>0</v>
      </c>
      <c r="BD19" s="64">
        <v>1</v>
      </c>
      <c r="BE19" s="180">
        <v>3</v>
      </c>
      <c r="BF19" s="128">
        <v>0</v>
      </c>
      <c r="BG19" s="64">
        <v>0</v>
      </c>
      <c r="BH19" s="129">
        <v>2</v>
      </c>
      <c r="BI19" s="181">
        <v>0</v>
      </c>
      <c r="BJ19" s="64">
        <v>1</v>
      </c>
      <c r="BK19" s="180">
        <v>2</v>
      </c>
    </row>
    <row r="20" spans="1:63" ht="46.5" hidden="1" customHeight="1" x14ac:dyDescent="0.2">
      <c r="A20" s="407"/>
      <c r="B20" s="95" t="s">
        <v>40</v>
      </c>
      <c r="C20" s="37">
        <v>500401</v>
      </c>
      <c r="D20" s="38" t="s">
        <v>58</v>
      </c>
      <c r="E20" s="20" t="s">
        <v>59</v>
      </c>
      <c r="F20" s="98">
        <v>1487</v>
      </c>
      <c r="G20" s="98">
        <v>1649</v>
      </c>
      <c r="H20" s="98">
        <f t="shared" si="2"/>
        <v>3136</v>
      </c>
      <c r="I20" s="21">
        <v>0</v>
      </c>
      <c r="J20" s="21">
        <v>0</v>
      </c>
      <c r="K20" s="166"/>
      <c r="L20" s="174">
        <f t="shared" si="3"/>
        <v>0</v>
      </c>
      <c r="M20" s="127">
        <f t="shared" si="4"/>
        <v>0</v>
      </c>
      <c r="N20" s="127">
        <f t="shared" si="5"/>
        <v>3136</v>
      </c>
      <c r="O20" s="175">
        <f t="shared" si="6"/>
        <v>100</v>
      </c>
      <c r="P20" s="128">
        <f t="shared" si="7"/>
        <v>0</v>
      </c>
      <c r="Q20" s="64">
        <f t="shared" si="0"/>
        <v>0</v>
      </c>
      <c r="R20" s="64">
        <f t="shared" si="0"/>
        <v>1649</v>
      </c>
      <c r="S20" s="180">
        <f t="shared" si="8"/>
        <v>100</v>
      </c>
      <c r="T20" s="181">
        <f t="shared" si="9"/>
        <v>0</v>
      </c>
      <c r="U20" s="64">
        <f t="shared" si="1"/>
        <v>0</v>
      </c>
      <c r="V20" s="64">
        <f t="shared" si="1"/>
        <v>1487</v>
      </c>
      <c r="W20" s="185">
        <f t="shared" si="10"/>
        <v>100</v>
      </c>
      <c r="X20" s="189"/>
      <c r="Y20" s="181">
        <v>0</v>
      </c>
      <c r="Z20" s="64">
        <v>0</v>
      </c>
      <c r="AA20" s="180">
        <v>750</v>
      </c>
      <c r="AB20" s="128">
        <v>0</v>
      </c>
      <c r="AC20" s="64">
        <v>0</v>
      </c>
      <c r="AD20" s="129">
        <v>278</v>
      </c>
      <c r="AE20" s="181">
        <v>0</v>
      </c>
      <c r="AF20" s="64">
        <v>0</v>
      </c>
      <c r="AG20" s="180">
        <v>126</v>
      </c>
      <c r="AH20" s="128">
        <v>0</v>
      </c>
      <c r="AI20" s="64">
        <v>0</v>
      </c>
      <c r="AJ20" s="129">
        <v>220</v>
      </c>
      <c r="AK20" s="181">
        <v>0</v>
      </c>
      <c r="AL20" s="64">
        <v>0</v>
      </c>
      <c r="AM20" s="180">
        <v>270</v>
      </c>
      <c r="AN20" s="128">
        <v>0</v>
      </c>
      <c r="AO20" s="64">
        <v>0</v>
      </c>
      <c r="AP20" s="129">
        <v>0</v>
      </c>
      <c r="AQ20" s="181">
        <v>0</v>
      </c>
      <c r="AR20" s="64">
        <v>0</v>
      </c>
      <c r="AS20" s="180">
        <v>5</v>
      </c>
      <c r="AT20" s="128">
        <v>0</v>
      </c>
      <c r="AU20" s="64">
        <v>0</v>
      </c>
      <c r="AV20" s="129">
        <v>0</v>
      </c>
      <c r="AW20" s="181">
        <v>0</v>
      </c>
      <c r="AX20" s="64">
        <v>0</v>
      </c>
      <c r="AY20" s="180">
        <v>990</v>
      </c>
      <c r="AZ20" s="128">
        <v>0</v>
      </c>
      <c r="BA20" s="64">
        <v>0</v>
      </c>
      <c r="BB20" s="129">
        <v>210</v>
      </c>
      <c r="BC20" s="181">
        <v>0</v>
      </c>
      <c r="BD20" s="64">
        <v>0</v>
      </c>
      <c r="BE20" s="180">
        <v>172</v>
      </c>
      <c r="BF20" s="128">
        <v>0</v>
      </c>
      <c r="BG20" s="64">
        <v>0</v>
      </c>
      <c r="BH20" s="129">
        <v>70</v>
      </c>
      <c r="BI20" s="181">
        <v>0</v>
      </c>
      <c r="BJ20" s="64">
        <v>0</v>
      </c>
      <c r="BK20" s="180">
        <v>45</v>
      </c>
    </row>
    <row r="21" spans="1:63" ht="51.75" hidden="1" customHeight="1" thickBot="1" x14ac:dyDescent="0.25">
      <c r="A21" s="407"/>
      <c r="B21" s="205" t="s">
        <v>40</v>
      </c>
      <c r="C21" s="41">
        <v>323000</v>
      </c>
      <c r="D21" s="73" t="s">
        <v>60</v>
      </c>
      <c r="E21" s="32" t="s">
        <v>61</v>
      </c>
      <c r="F21" s="104">
        <v>300</v>
      </c>
      <c r="G21" s="104">
        <v>2380</v>
      </c>
      <c r="H21" s="104">
        <f t="shared" si="2"/>
        <v>2680</v>
      </c>
      <c r="I21" s="33">
        <v>0</v>
      </c>
      <c r="J21" s="33">
        <v>0</v>
      </c>
      <c r="K21" s="235"/>
      <c r="L21" s="206">
        <f t="shared" si="3"/>
        <v>0</v>
      </c>
      <c r="M21" s="138">
        <f t="shared" si="4"/>
        <v>0</v>
      </c>
      <c r="N21" s="138">
        <f t="shared" si="5"/>
        <v>2680</v>
      </c>
      <c r="O21" s="250">
        <f t="shared" si="6"/>
        <v>100</v>
      </c>
      <c r="P21" s="119">
        <f t="shared" si="7"/>
        <v>0</v>
      </c>
      <c r="Q21" s="120">
        <f t="shared" si="0"/>
        <v>0</v>
      </c>
      <c r="R21" s="120">
        <f t="shared" si="0"/>
        <v>2380</v>
      </c>
      <c r="S21" s="208">
        <f t="shared" si="8"/>
        <v>100</v>
      </c>
      <c r="T21" s="207">
        <f t="shared" si="9"/>
        <v>0</v>
      </c>
      <c r="U21" s="120">
        <f t="shared" si="1"/>
        <v>0</v>
      </c>
      <c r="V21" s="120">
        <f t="shared" si="1"/>
        <v>300</v>
      </c>
      <c r="W21" s="209">
        <f t="shared" si="10"/>
        <v>100</v>
      </c>
      <c r="X21" s="211"/>
      <c r="Y21" s="207">
        <v>0</v>
      </c>
      <c r="Z21" s="120">
        <v>0</v>
      </c>
      <c r="AA21" s="208">
        <v>0</v>
      </c>
      <c r="AB21" s="119">
        <v>0</v>
      </c>
      <c r="AC21" s="120">
        <v>0</v>
      </c>
      <c r="AD21" s="139">
        <v>0</v>
      </c>
      <c r="AE21" s="207">
        <v>0</v>
      </c>
      <c r="AF21" s="120">
        <v>0</v>
      </c>
      <c r="AG21" s="208">
        <v>117</v>
      </c>
      <c r="AH21" s="119">
        <v>0</v>
      </c>
      <c r="AI21" s="120">
        <v>0</v>
      </c>
      <c r="AJ21" s="139">
        <v>1753</v>
      </c>
      <c r="AK21" s="207">
        <v>0</v>
      </c>
      <c r="AL21" s="120">
        <v>0</v>
      </c>
      <c r="AM21" s="208">
        <v>500</v>
      </c>
      <c r="AN21" s="119">
        <v>0</v>
      </c>
      <c r="AO21" s="120">
        <v>0</v>
      </c>
      <c r="AP21" s="139">
        <v>0</v>
      </c>
      <c r="AQ21" s="207">
        <v>0</v>
      </c>
      <c r="AR21" s="120">
        <v>0</v>
      </c>
      <c r="AS21" s="208">
        <v>10</v>
      </c>
      <c r="AT21" s="119">
        <v>0</v>
      </c>
      <c r="AU21" s="120">
        <v>0</v>
      </c>
      <c r="AV21" s="139">
        <v>0</v>
      </c>
      <c r="AW21" s="207">
        <v>0</v>
      </c>
      <c r="AX21" s="120">
        <v>0</v>
      </c>
      <c r="AY21" s="208">
        <v>0</v>
      </c>
      <c r="AZ21" s="119">
        <v>0</v>
      </c>
      <c r="BA21" s="120">
        <v>0</v>
      </c>
      <c r="BB21" s="139">
        <v>0</v>
      </c>
      <c r="BC21" s="207">
        <v>0</v>
      </c>
      <c r="BD21" s="120">
        <v>0</v>
      </c>
      <c r="BE21" s="208">
        <v>0</v>
      </c>
      <c r="BF21" s="119">
        <v>0</v>
      </c>
      <c r="BG21" s="120">
        <v>0</v>
      </c>
      <c r="BH21" s="139">
        <v>300</v>
      </c>
      <c r="BI21" s="207">
        <v>0</v>
      </c>
      <c r="BJ21" s="120">
        <v>0</v>
      </c>
      <c r="BK21" s="208">
        <v>0</v>
      </c>
    </row>
    <row r="22" spans="1:63" ht="51" customHeight="1" x14ac:dyDescent="0.2">
      <c r="A22" s="453" t="s">
        <v>62</v>
      </c>
      <c r="B22" s="239" t="s">
        <v>31</v>
      </c>
      <c r="C22" s="15">
        <v>509021</v>
      </c>
      <c r="D22" s="16" t="s">
        <v>63</v>
      </c>
      <c r="E22" s="27" t="s">
        <v>50</v>
      </c>
      <c r="F22" s="102">
        <v>3950</v>
      </c>
      <c r="G22" s="102">
        <v>3590</v>
      </c>
      <c r="H22" s="102">
        <f t="shared" si="2"/>
        <v>7540</v>
      </c>
      <c r="I22" s="51">
        <v>312</v>
      </c>
      <c r="J22" s="51">
        <v>344</v>
      </c>
      <c r="K22" s="213"/>
      <c r="L22" s="214">
        <f t="shared" si="3"/>
        <v>0</v>
      </c>
      <c r="M22" s="114">
        <f t="shared" si="4"/>
        <v>656</v>
      </c>
      <c r="N22" s="114">
        <f t="shared" si="5"/>
        <v>7540</v>
      </c>
      <c r="O22" s="248">
        <f t="shared" si="6"/>
        <v>100</v>
      </c>
      <c r="P22" s="113">
        <f t="shared" si="7"/>
        <v>0</v>
      </c>
      <c r="Q22" s="125">
        <f t="shared" si="0"/>
        <v>344</v>
      </c>
      <c r="R22" s="125">
        <f t="shared" si="0"/>
        <v>3590</v>
      </c>
      <c r="S22" s="216">
        <f t="shared" si="8"/>
        <v>100</v>
      </c>
      <c r="T22" s="214">
        <f t="shared" si="9"/>
        <v>0</v>
      </c>
      <c r="U22" s="125">
        <f t="shared" si="1"/>
        <v>312</v>
      </c>
      <c r="V22" s="125">
        <f t="shared" si="1"/>
        <v>3950</v>
      </c>
      <c r="W22" s="217">
        <f t="shared" si="10"/>
        <v>100</v>
      </c>
      <c r="X22" s="150"/>
      <c r="Y22" s="240">
        <v>0</v>
      </c>
      <c r="Z22" s="125">
        <v>0</v>
      </c>
      <c r="AA22" s="216">
        <v>100</v>
      </c>
      <c r="AB22" s="381">
        <v>0</v>
      </c>
      <c r="AC22" s="125">
        <v>0</v>
      </c>
      <c r="AD22" s="124">
        <v>180</v>
      </c>
      <c r="AE22" s="240">
        <v>0</v>
      </c>
      <c r="AF22" s="125">
        <v>60</v>
      </c>
      <c r="AG22" s="216">
        <v>904</v>
      </c>
      <c r="AH22" s="381">
        <v>0</v>
      </c>
      <c r="AI22" s="125">
        <v>155</v>
      </c>
      <c r="AJ22" s="124">
        <v>717</v>
      </c>
      <c r="AK22" s="240">
        <v>0</v>
      </c>
      <c r="AL22" s="125">
        <v>60</v>
      </c>
      <c r="AM22" s="216">
        <v>700</v>
      </c>
      <c r="AN22" s="381">
        <v>0</v>
      </c>
      <c r="AO22" s="125">
        <v>49</v>
      </c>
      <c r="AP22" s="124">
        <v>949</v>
      </c>
      <c r="AQ22" s="240">
        <v>0</v>
      </c>
      <c r="AR22" s="125">
        <v>20</v>
      </c>
      <c r="AS22" s="216">
        <v>40</v>
      </c>
      <c r="AT22" s="381">
        <v>0</v>
      </c>
      <c r="AU22" s="125">
        <v>0</v>
      </c>
      <c r="AV22" s="124">
        <v>0</v>
      </c>
      <c r="AW22" s="240">
        <v>0</v>
      </c>
      <c r="AX22" s="125">
        <v>0</v>
      </c>
      <c r="AY22" s="216">
        <v>2500</v>
      </c>
      <c r="AZ22" s="381">
        <v>0</v>
      </c>
      <c r="BA22" s="125">
        <v>70</v>
      </c>
      <c r="BB22" s="124">
        <v>735</v>
      </c>
      <c r="BC22" s="240">
        <v>0</v>
      </c>
      <c r="BD22" s="125">
        <v>46</v>
      </c>
      <c r="BE22" s="216">
        <v>125</v>
      </c>
      <c r="BF22" s="381">
        <v>0</v>
      </c>
      <c r="BG22" s="125">
        <v>100</v>
      </c>
      <c r="BH22" s="124">
        <v>300</v>
      </c>
      <c r="BI22" s="240">
        <v>0</v>
      </c>
      <c r="BJ22" s="125">
        <v>96</v>
      </c>
      <c r="BK22" s="216">
        <v>290</v>
      </c>
    </row>
    <row r="23" spans="1:63" ht="47.25" customHeight="1" x14ac:dyDescent="0.2">
      <c r="A23" s="454"/>
      <c r="B23" s="233" t="s">
        <v>31</v>
      </c>
      <c r="C23" s="18">
        <v>509031</v>
      </c>
      <c r="D23" s="19" t="s">
        <v>64</v>
      </c>
      <c r="E23" s="22" t="s">
        <v>50</v>
      </c>
      <c r="F23" s="100">
        <v>13634</v>
      </c>
      <c r="G23" s="100">
        <v>12324</v>
      </c>
      <c r="H23" s="100">
        <f t="shared" si="2"/>
        <v>25958</v>
      </c>
      <c r="I23" s="52">
        <v>693</v>
      </c>
      <c r="J23" s="52">
        <v>749</v>
      </c>
      <c r="K23" s="164"/>
      <c r="L23" s="174">
        <f t="shared" si="3"/>
        <v>0</v>
      </c>
      <c r="M23" s="127">
        <f t="shared" si="4"/>
        <v>1442</v>
      </c>
      <c r="N23" s="127">
        <f t="shared" si="5"/>
        <v>25958</v>
      </c>
      <c r="O23" s="175">
        <f t="shared" si="6"/>
        <v>100</v>
      </c>
      <c r="P23" s="128">
        <f t="shared" si="7"/>
        <v>0</v>
      </c>
      <c r="Q23" s="64">
        <f t="shared" ref="Q23:Q86" si="11">+Z23+AC23+AF23+AI23+AL23+AO23+AR23</f>
        <v>749</v>
      </c>
      <c r="R23" s="64">
        <f t="shared" ref="R23:R86" si="12">+AA23+AD23+AG23+AJ23+AM23+AP23+AS23</f>
        <v>12324</v>
      </c>
      <c r="S23" s="180">
        <f t="shared" si="8"/>
        <v>100</v>
      </c>
      <c r="T23" s="181">
        <f t="shared" si="9"/>
        <v>0</v>
      </c>
      <c r="U23" s="64">
        <f t="shared" ref="U23:U86" si="13">+AU23+AX23+BA23+BD23+BG23+BJ23</f>
        <v>693</v>
      </c>
      <c r="V23" s="64">
        <f t="shared" ref="V23:V86" si="14">+AV23+AY23+BB23+BE23+BH23+BK23</f>
        <v>13634</v>
      </c>
      <c r="W23" s="185">
        <f t="shared" si="10"/>
        <v>100</v>
      </c>
      <c r="X23" s="189"/>
      <c r="Y23" s="181">
        <v>0</v>
      </c>
      <c r="Z23" s="64">
        <v>290</v>
      </c>
      <c r="AA23" s="397">
        <v>2946</v>
      </c>
      <c r="AB23" s="128">
        <v>0</v>
      </c>
      <c r="AC23" s="64">
        <v>0</v>
      </c>
      <c r="AD23" s="129">
        <v>550</v>
      </c>
      <c r="AE23" s="181">
        <v>0</v>
      </c>
      <c r="AF23" s="64">
        <v>90</v>
      </c>
      <c r="AG23" s="180">
        <v>1808</v>
      </c>
      <c r="AH23" s="128">
        <v>0</v>
      </c>
      <c r="AI23" s="64">
        <v>25</v>
      </c>
      <c r="AJ23" s="396">
        <v>144</v>
      </c>
      <c r="AK23" s="181">
        <v>0</v>
      </c>
      <c r="AL23" s="64">
        <v>150</v>
      </c>
      <c r="AM23" s="180">
        <v>3000</v>
      </c>
      <c r="AN23" s="128">
        <v>0</v>
      </c>
      <c r="AO23" s="64">
        <v>194</v>
      </c>
      <c r="AP23" s="129">
        <v>3876</v>
      </c>
      <c r="AQ23" s="181">
        <v>0</v>
      </c>
      <c r="AR23" s="64">
        <v>0</v>
      </c>
      <c r="AS23" s="180">
        <v>0</v>
      </c>
      <c r="AT23" s="128">
        <v>0</v>
      </c>
      <c r="AU23" s="64">
        <v>0</v>
      </c>
      <c r="AV23" s="129">
        <v>0</v>
      </c>
      <c r="AW23" s="181">
        <v>0</v>
      </c>
      <c r="AX23" s="64">
        <v>0</v>
      </c>
      <c r="AY23" s="180">
        <v>11000</v>
      </c>
      <c r="AZ23" s="128">
        <v>0</v>
      </c>
      <c r="BA23" s="64">
        <v>25</v>
      </c>
      <c r="BB23" s="129">
        <v>144</v>
      </c>
      <c r="BC23" s="181">
        <v>0</v>
      </c>
      <c r="BD23" s="64">
        <v>268</v>
      </c>
      <c r="BE23" s="180">
        <v>890</v>
      </c>
      <c r="BF23" s="128">
        <v>0</v>
      </c>
      <c r="BG23" s="64">
        <v>400</v>
      </c>
      <c r="BH23" s="129">
        <v>1600</v>
      </c>
      <c r="BI23" s="181">
        <v>0</v>
      </c>
      <c r="BJ23" s="64">
        <v>0</v>
      </c>
      <c r="BK23" s="180">
        <v>0</v>
      </c>
    </row>
    <row r="24" spans="1:63" ht="46.5" customHeight="1" x14ac:dyDescent="0.2">
      <c r="A24" s="454"/>
      <c r="B24" s="233" t="s">
        <v>31</v>
      </c>
      <c r="C24" s="18">
        <v>500002</v>
      </c>
      <c r="D24" s="19" t="s">
        <v>56</v>
      </c>
      <c r="E24" s="22" t="s">
        <v>57</v>
      </c>
      <c r="F24" s="103">
        <v>50</v>
      </c>
      <c r="G24" s="103">
        <v>153</v>
      </c>
      <c r="H24" s="103">
        <f t="shared" si="2"/>
        <v>203</v>
      </c>
      <c r="I24" s="44">
        <v>6</v>
      </c>
      <c r="J24" s="44">
        <v>23</v>
      </c>
      <c r="K24" s="164"/>
      <c r="L24" s="174">
        <f t="shared" si="3"/>
        <v>0</v>
      </c>
      <c r="M24" s="127">
        <f t="shared" si="4"/>
        <v>29</v>
      </c>
      <c r="N24" s="127">
        <f t="shared" si="5"/>
        <v>203</v>
      </c>
      <c r="O24" s="175">
        <f t="shared" si="6"/>
        <v>100</v>
      </c>
      <c r="P24" s="128">
        <f t="shared" si="7"/>
        <v>0</v>
      </c>
      <c r="Q24" s="64">
        <f t="shared" si="11"/>
        <v>23</v>
      </c>
      <c r="R24" s="64">
        <f t="shared" si="12"/>
        <v>153</v>
      </c>
      <c r="S24" s="180">
        <f t="shared" si="8"/>
        <v>100</v>
      </c>
      <c r="T24" s="181">
        <f t="shared" si="9"/>
        <v>0</v>
      </c>
      <c r="U24" s="64">
        <f t="shared" si="13"/>
        <v>6</v>
      </c>
      <c r="V24" s="64">
        <f t="shared" si="14"/>
        <v>50</v>
      </c>
      <c r="W24" s="185">
        <f t="shared" si="10"/>
        <v>100</v>
      </c>
      <c r="X24" s="189"/>
      <c r="Y24" s="181">
        <v>0</v>
      </c>
      <c r="Z24" s="64">
        <v>3</v>
      </c>
      <c r="AA24" s="180">
        <v>89</v>
      </c>
      <c r="AB24" s="128">
        <v>0</v>
      </c>
      <c r="AC24" s="64">
        <v>6</v>
      </c>
      <c r="AD24" s="129">
        <v>13</v>
      </c>
      <c r="AE24" s="181">
        <v>0</v>
      </c>
      <c r="AF24" s="64">
        <v>2</v>
      </c>
      <c r="AG24" s="180">
        <v>12</v>
      </c>
      <c r="AH24" s="128">
        <v>0</v>
      </c>
      <c r="AI24" s="64">
        <v>4</v>
      </c>
      <c r="AJ24" s="129">
        <v>11</v>
      </c>
      <c r="AK24" s="181">
        <v>0</v>
      </c>
      <c r="AL24" s="64">
        <v>2</v>
      </c>
      <c r="AM24" s="180">
        <v>9</v>
      </c>
      <c r="AN24" s="128">
        <v>0</v>
      </c>
      <c r="AO24" s="64">
        <v>5</v>
      </c>
      <c r="AP24" s="129">
        <v>16</v>
      </c>
      <c r="AQ24" s="181">
        <v>0</v>
      </c>
      <c r="AR24" s="64">
        <v>1</v>
      </c>
      <c r="AS24" s="180">
        <v>3</v>
      </c>
      <c r="AT24" s="128">
        <v>0</v>
      </c>
      <c r="AU24" s="64">
        <v>0</v>
      </c>
      <c r="AV24" s="129">
        <v>0</v>
      </c>
      <c r="AW24" s="181">
        <v>0</v>
      </c>
      <c r="AX24" s="64">
        <v>0</v>
      </c>
      <c r="AY24" s="180">
        <v>20</v>
      </c>
      <c r="AZ24" s="128">
        <v>0</v>
      </c>
      <c r="BA24" s="64">
        <v>2</v>
      </c>
      <c r="BB24" s="129">
        <v>7</v>
      </c>
      <c r="BC24" s="181">
        <v>0</v>
      </c>
      <c r="BD24" s="64">
        <v>2</v>
      </c>
      <c r="BE24" s="180">
        <v>18</v>
      </c>
      <c r="BF24" s="128">
        <v>0</v>
      </c>
      <c r="BG24" s="64">
        <v>1</v>
      </c>
      <c r="BH24" s="129">
        <v>2</v>
      </c>
      <c r="BI24" s="181">
        <v>0</v>
      </c>
      <c r="BJ24" s="64">
        <v>1</v>
      </c>
      <c r="BK24" s="180">
        <v>3</v>
      </c>
    </row>
    <row r="25" spans="1:63" ht="29.25" customHeight="1" x14ac:dyDescent="0.2">
      <c r="A25" s="454"/>
      <c r="B25" s="233" t="s">
        <v>31</v>
      </c>
      <c r="C25" s="18">
        <v>509041</v>
      </c>
      <c r="D25" s="19" t="s">
        <v>65</v>
      </c>
      <c r="E25" s="22" t="s">
        <v>66</v>
      </c>
      <c r="F25" s="103">
        <v>65</v>
      </c>
      <c r="G25" s="103">
        <v>303</v>
      </c>
      <c r="H25" s="103">
        <f t="shared" si="2"/>
        <v>368</v>
      </c>
      <c r="I25" s="44">
        <v>5</v>
      </c>
      <c r="J25" s="44">
        <v>16</v>
      </c>
      <c r="K25" s="164"/>
      <c r="L25" s="174">
        <f t="shared" si="3"/>
        <v>0</v>
      </c>
      <c r="M25" s="127">
        <f t="shared" si="4"/>
        <v>21</v>
      </c>
      <c r="N25" s="127">
        <f t="shared" si="5"/>
        <v>368</v>
      </c>
      <c r="O25" s="175">
        <f t="shared" si="6"/>
        <v>100</v>
      </c>
      <c r="P25" s="128">
        <f t="shared" si="7"/>
        <v>0</v>
      </c>
      <c r="Q25" s="64">
        <f t="shared" si="11"/>
        <v>16</v>
      </c>
      <c r="R25" s="64">
        <f t="shared" si="12"/>
        <v>303</v>
      </c>
      <c r="S25" s="180">
        <f t="shared" si="8"/>
        <v>100</v>
      </c>
      <c r="T25" s="181">
        <f t="shared" si="9"/>
        <v>0</v>
      </c>
      <c r="U25" s="64">
        <f t="shared" si="13"/>
        <v>5</v>
      </c>
      <c r="V25" s="64">
        <f t="shared" si="14"/>
        <v>65</v>
      </c>
      <c r="W25" s="185">
        <f t="shared" si="10"/>
        <v>100</v>
      </c>
      <c r="X25" s="189"/>
      <c r="Y25" s="181">
        <v>0</v>
      </c>
      <c r="Z25" s="64">
        <v>4</v>
      </c>
      <c r="AA25" s="397">
        <v>139</v>
      </c>
      <c r="AB25" s="128">
        <v>0</v>
      </c>
      <c r="AC25" s="64">
        <v>0</v>
      </c>
      <c r="AD25" s="129">
        <v>24</v>
      </c>
      <c r="AE25" s="181">
        <v>0</v>
      </c>
      <c r="AF25" s="64">
        <v>2</v>
      </c>
      <c r="AG25" s="180">
        <v>9</v>
      </c>
      <c r="AH25" s="128">
        <v>0</v>
      </c>
      <c r="AI25" s="64">
        <v>1</v>
      </c>
      <c r="AJ25" s="396">
        <v>7</v>
      </c>
      <c r="AK25" s="181">
        <v>0</v>
      </c>
      <c r="AL25" s="64">
        <v>3</v>
      </c>
      <c r="AM25" s="180">
        <v>10</v>
      </c>
      <c r="AN25" s="128">
        <v>0</v>
      </c>
      <c r="AO25" s="64">
        <v>6</v>
      </c>
      <c r="AP25" s="129">
        <v>114</v>
      </c>
      <c r="AQ25" s="181">
        <v>0</v>
      </c>
      <c r="AR25" s="64">
        <v>0</v>
      </c>
      <c r="AS25" s="180">
        <v>0</v>
      </c>
      <c r="AT25" s="128">
        <v>0</v>
      </c>
      <c r="AU25" s="64">
        <v>0</v>
      </c>
      <c r="AV25" s="129">
        <v>0</v>
      </c>
      <c r="AW25" s="181">
        <v>0</v>
      </c>
      <c r="AX25" s="64">
        <v>0</v>
      </c>
      <c r="AY25" s="180">
        <v>15</v>
      </c>
      <c r="AZ25" s="128">
        <v>0</v>
      </c>
      <c r="BA25" s="64">
        <v>1</v>
      </c>
      <c r="BB25" s="129">
        <v>6</v>
      </c>
      <c r="BC25" s="181">
        <v>0</v>
      </c>
      <c r="BD25" s="64">
        <v>2</v>
      </c>
      <c r="BE25" s="180">
        <v>39</v>
      </c>
      <c r="BF25" s="128">
        <v>0</v>
      </c>
      <c r="BG25" s="64">
        <v>2</v>
      </c>
      <c r="BH25" s="129">
        <v>5</v>
      </c>
      <c r="BI25" s="181">
        <v>0</v>
      </c>
      <c r="BJ25" s="64">
        <v>0</v>
      </c>
      <c r="BK25" s="180">
        <v>0</v>
      </c>
    </row>
    <row r="26" spans="1:63" ht="15" customHeight="1" thickBot="1" x14ac:dyDescent="0.25">
      <c r="A26" s="455"/>
      <c r="B26" s="233" t="s">
        <v>31</v>
      </c>
      <c r="C26" s="18">
        <v>509051</v>
      </c>
      <c r="D26" s="19" t="s">
        <v>67</v>
      </c>
      <c r="E26" s="22" t="s">
        <v>66</v>
      </c>
      <c r="F26" s="103">
        <v>84</v>
      </c>
      <c r="G26" s="103">
        <v>100</v>
      </c>
      <c r="H26" s="103">
        <f t="shared" si="2"/>
        <v>184</v>
      </c>
      <c r="I26" s="44">
        <v>14</v>
      </c>
      <c r="J26" s="44">
        <v>12</v>
      </c>
      <c r="K26" s="164"/>
      <c r="L26" s="174">
        <f t="shared" si="3"/>
        <v>0</v>
      </c>
      <c r="M26" s="127">
        <f t="shared" si="4"/>
        <v>26</v>
      </c>
      <c r="N26" s="127">
        <f t="shared" si="5"/>
        <v>184</v>
      </c>
      <c r="O26" s="175">
        <f t="shared" si="6"/>
        <v>100</v>
      </c>
      <c r="P26" s="128">
        <f t="shared" si="7"/>
        <v>0</v>
      </c>
      <c r="Q26" s="64">
        <f t="shared" si="11"/>
        <v>12</v>
      </c>
      <c r="R26" s="64">
        <f t="shared" si="12"/>
        <v>100</v>
      </c>
      <c r="S26" s="180">
        <f t="shared" si="8"/>
        <v>100</v>
      </c>
      <c r="T26" s="181">
        <f t="shared" si="9"/>
        <v>0</v>
      </c>
      <c r="U26" s="64">
        <f t="shared" si="13"/>
        <v>14</v>
      </c>
      <c r="V26" s="64">
        <f t="shared" si="14"/>
        <v>84</v>
      </c>
      <c r="W26" s="185">
        <f t="shared" si="10"/>
        <v>100</v>
      </c>
      <c r="X26" s="189"/>
      <c r="Y26" s="181">
        <v>0</v>
      </c>
      <c r="Z26" s="64">
        <v>0</v>
      </c>
      <c r="AA26" s="180">
        <v>10</v>
      </c>
      <c r="AB26" s="128">
        <v>0</v>
      </c>
      <c r="AC26" s="64">
        <v>0</v>
      </c>
      <c r="AD26" s="129">
        <v>8</v>
      </c>
      <c r="AE26" s="181">
        <v>0</v>
      </c>
      <c r="AF26" s="64">
        <v>1</v>
      </c>
      <c r="AG26" s="180">
        <v>15</v>
      </c>
      <c r="AH26" s="128">
        <v>0</v>
      </c>
      <c r="AI26" s="64">
        <v>5</v>
      </c>
      <c r="AJ26" s="129">
        <v>24</v>
      </c>
      <c r="AK26" s="181">
        <v>0</v>
      </c>
      <c r="AL26" s="64">
        <v>1</v>
      </c>
      <c r="AM26" s="180">
        <v>5</v>
      </c>
      <c r="AN26" s="128">
        <v>0</v>
      </c>
      <c r="AO26" s="64">
        <v>2</v>
      </c>
      <c r="AP26" s="129">
        <v>28</v>
      </c>
      <c r="AQ26" s="181">
        <v>0</v>
      </c>
      <c r="AR26" s="64">
        <v>3</v>
      </c>
      <c r="AS26" s="180">
        <v>10</v>
      </c>
      <c r="AT26" s="128">
        <v>0</v>
      </c>
      <c r="AU26" s="64">
        <v>0</v>
      </c>
      <c r="AV26" s="129">
        <v>0</v>
      </c>
      <c r="AW26" s="181">
        <v>0</v>
      </c>
      <c r="AX26" s="64">
        <v>0</v>
      </c>
      <c r="AY26" s="180">
        <v>35</v>
      </c>
      <c r="AZ26" s="128">
        <v>0</v>
      </c>
      <c r="BA26" s="64">
        <v>6</v>
      </c>
      <c r="BB26" s="129">
        <v>26</v>
      </c>
      <c r="BC26" s="181">
        <v>0</v>
      </c>
      <c r="BD26" s="64">
        <v>2</v>
      </c>
      <c r="BE26" s="180">
        <v>5</v>
      </c>
      <c r="BF26" s="128">
        <v>0</v>
      </c>
      <c r="BG26" s="64">
        <v>2</v>
      </c>
      <c r="BH26" s="129">
        <v>10</v>
      </c>
      <c r="BI26" s="181">
        <v>0</v>
      </c>
      <c r="BJ26" s="64">
        <v>4</v>
      </c>
      <c r="BK26" s="180">
        <v>8</v>
      </c>
    </row>
    <row r="27" spans="1:63" ht="27" hidden="1" customHeight="1" x14ac:dyDescent="0.2">
      <c r="A27" s="454"/>
      <c r="B27" s="234" t="s">
        <v>40</v>
      </c>
      <c r="C27" s="37">
        <v>500501</v>
      </c>
      <c r="D27" s="38" t="s">
        <v>68</v>
      </c>
      <c r="E27" s="20" t="s">
        <v>59</v>
      </c>
      <c r="F27" s="98">
        <v>24896</v>
      </c>
      <c r="G27" s="98">
        <v>20414</v>
      </c>
      <c r="H27" s="98">
        <f t="shared" si="2"/>
        <v>45310</v>
      </c>
      <c r="I27" s="21">
        <v>0</v>
      </c>
      <c r="J27" s="21">
        <v>0</v>
      </c>
      <c r="K27" s="166"/>
      <c r="L27" s="174">
        <f t="shared" si="3"/>
        <v>0</v>
      </c>
      <c r="M27" s="127">
        <f t="shared" si="4"/>
        <v>0</v>
      </c>
      <c r="N27" s="127">
        <f t="shared" si="5"/>
        <v>45310</v>
      </c>
      <c r="O27" s="175">
        <f t="shared" si="6"/>
        <v>100</v>
      </c>
      <c r="P27" s="128">
        <f t="shared" si="7"/>
        <v>0</v>
      </c>
      <c r="Q27" s="64">
        <f t="shared" si="11"/>
        <v>0</v>
      </c>
      <c r="R27" s="64">
        <f t="shared" si="12"/>
        <v>20414</v>
      </c>
      <c r="S27" s="180">
        <f t="shared" si="8"/>
        <v>100</v>
      </c>
      <c r="T27" s="181">
        <f t="shared" si="9"/>
        <v>0</v>
      </c>
      <c r="U27" s="64">
        <f t="shared" si="13"/>
        <v>0</v>
      </c>
      <c r="V27" s="64">
        <f t="shared" si="14"/>
        <v>24896</v>
      </c>
      <c r="W27" s="185">
        <f t="shared" si="10"/>
        <v>100</v>
      </c>
      <c r="X27" s="189"/>
      <c r="Y27" s="181">
        <v>0</v>
      </c>
      <c r="Z27" s="64">
        <v>0</v>
      </c>
      <c r="AA27" s="180">
        <v>5040</v>
      </c>
      <c r="AB27" s="128">
        <v>0</v>
      </c>
      <c r="AC27" s="64">
        <v>0</v>
      </c>
      <c r="AD27" s="129">
        <v>6479</v>
      </c>
      <c r="AE27" s="181">
        <v>0</v>
      </c>
      <c r="AF27" s="64">
        <v>0</v>
      </c>
      <c r="AG27" s="180">
        <v>2129</v>
      </c>
      <c r="AH27" s="128">
        <v>0</v>
      </c>
      <c r="AI27" s="64">
        <v>0</v>
      </c>
      <c r="AJ27" s="129">
        <v>687</v>
      </c>
      <c r="AK27" s="181">
        <v>0</v>
      </c>
      <c r="AL27" s="64">
        <v>0</v>
      </c>
      <c r="AM27" s="180">
        <v>2500</v>
      </c>
      <c r="AN27" s="128">
        <v>0</v>
      </c>
      <c r="AO27" s="64">
        <v>0</v>
      </c>
      <c r="AP27" s="129">
        <v>3479</v>
      </c>
      <c r="AQ27" s="181">
        <v>0</v>
      </c>
      <c r="AR27" s="64">
        <v>0</v>
      </c>
      <c r="AS27" s="180">
        <v>100</v>
      </c>
      <c r="AT27" s="128">
        <v>0</v>
      </c>
      <c r="AU27" s="64">
        <v>0</v>
      </c>
      <c r="AV27" s="129">
        <v>0</v>
      </c>
      <c r="AW27" s="181">
        <v>0</v>
      </c>
      <c r="AX27" s="64">
        <v>0</v>
      </c>
      <c r="AY27" s="180">
        <v>15000</v>
      </c>
      <c r="AZ27" s="128">
        <v>0</v>
      </c>
      <c r="BA27" s="64">
        <v>0</v>
      </c>
      <c r="BB27" s="129">
        <v>1596</v>
      </c>
      <c r="BC27" s="181">
        <v>0</v>
      </c>
      <c r="BD27" s="64">
        <v>0</v>
      </c>
      <c r="BE27" s="180">
        <v>6300</v>
      </c>
      <c r="BF27" s="128">
        <v>0</v>
      </c>
      <c r="BG27" s="64">
        <v>0</v>
      </c>
      <c r="BH27" s="129">
        <v>1500</v>
      </c>
      <c r="BI27" s="181">
        <v>0</v>
      </c>
      <c r="BJ27" s="64">
        <v>0</v>
      </c>
      <c r="BK27" s="180">
        <v>500</v>
      </c>
    </row>
    <row r="28" spans="1:63" ht="39" hidden="1" customHeight="1" thickBot="1" x14ac:dyDescent="0.25">
      <c r="A28" s="455"/>
      <c r="B28" s="241" t="s">
        <v>40</v>
      </c>
      <c r="C28" s="39">
        <v>323000</v>
      </c>
      <c r="D28" s="40" t="s">
        <v>60</v>
      </c>
      <c r="E28" s="25" t="s">
        <v>61</v>
      </c>
      <c r="F28" s="105">
        <v>700</v>
      </c>
      <c r="G28" s="105">
        <v>7500</v>
      </c>
      <c r="H28" s="105">
        <f t="shared" si="2"/>
        <v>8200</v>
      </c>
      <c r="I28" s="30">
        <v>0</v>
      </c>
      <c r="J28" s="30">
        <v>0</v>
      </c>
      <c r="K28" s="242"/>
      <c r="L28" s="221">
        <f t="shared" si="3"/>
        <v>0</v>
      </c>
      <c r="M28" s="118">
        <f t="shared" si="4"/>
        <v>0</v>
      </c>
      <c r="N28" s="118">
        <f t="shared" si="5"/>
        <v>8200</v>
      </c>
      <c r="O28" s="249">
        <f t="shared" si="6"/>
        <v>100</v>
      </c>
      <c r="P28" s="131">
        <f t="shared" si="7"/>
        <v>0</v>
      </c>
      <c r="Q28" s="133">
        <f t="shared" si="11"/>
        <v>0</v>
      </c>
      <c r="R28" s="133">
        <f t="shared" si="12"/>
        <v>7500</v>
      </c>
      <c r="S28" s="223">
        <f t="shared" si="8"/>
        <v>100</v>
      </c>
      <c r="T28" s="136">
        <f t="shared" si="9"/>
        <v>0</v>
      </c>
      <c r="U28" s="133">
        <f t="shared" si="13"/>
        <v>0</v>
      </c>
      <c r="V28" s="133">
        <f t="shared" si="14"/>
        <v>700</v>
      </c>
      <c r="W28" s="224">
        <f t="shared" si="10"/>
        <v>100</v>
      </c>
      <c r="X28" s="228"/>
      <c r="Y28" s="136">
        <v>0</v>
      </c>
      <c r="Z28" s="133">
        <v>0</v>
      </c>
      <c r="AA28" s="223">
        <v>0</v>
      </c>
      <c r="AB28" s="131">
        <v>0</v>
      </c>
      <c r="AC28" s="133">
        <v>0</v>
      </c>
      <c r="AD28" s="132">
        <v>0</v>
      </c>
      <c r="AE28" s="136">
        <v>0</v>
      </c>
      <c r="AF28" s="133">
        <v>0</v>
      </c>
      <c r="AG28" s="223">
        <v>437</v>
      </c>
      <c r="AH28" s="131">
        <v>0</v>
      </c>
      <c r="AI28" s="133">
        <v>0</v>
      </c>
      <c r="AJ28" s="132">
        <v>3170</v>
      </c>
      <c r="AK28" s="136">
        <v>0</v>
      </c>
      <c r="AL28" s="133">
        <v>0</v>
      </c>
      <c r="AM28" s="223">
        <v>2000</v>
      </c>
      <c r="AN28" s="131">
        <v>0</v>
      </c>
      <c r="AO28" s="133">
        <v>0</v>
      </c>
      <c r="AP28" s="132">
        <v>1853</v>
      </c>
      <c r="AQ28" s="136">
        <v>0</v>
      </c>
      <c r="AR28" s="133">
        <v>0</v>
      </c>
      <c r="AS28" s="223">
        <v>40</v>
      </c>
      <c r="AT28" s="131">
        <v>0</v>
      </c>
      <c r="AU28" s="133">
        <v>0</v>
      </c>
      <c r="AV28" s="132">
        <v>0</v>
      </c>
      <c r="AW28" s="136">
        <v>0</v>
      </c>
      <c r="AX28" s="133">
        <v>0</v>
      </c>
      <c r="AY28" s="223">
        <v>0</v>
      </c>
      <c r="AZ28" s="131">
        <v>0</v>
      </c>
      <c r="BA28" s="133">
        <v>0</v>
      </c>
      <c r="BB28" s="132">
        <v>0</v>
      </c>
      <c r="BC28" s="136">
        <v>0</v>
      </c>
      <c r="BD28" s="133">
        <v>0</v>
      </c>
      <c r="BE28" s="223">
        <v>0</v>
      </c>
      <c r="BF28" s="131">
        <v>0</v>
      </c>
      <c r="BG28" s="133">
        <v>0</v>
      </c>
      <c r="BH28" s="132">
        <v>700</v>
      </c>
      <c r="BI28" s="136">
        <v>0</v>
      </c>
      <c r="BJ28" s="133">
        <v>0</v>
      </c>
      <c r="BK28" s="223">
        <v>0</v>
      </c>
    </row>
    <row r="29" spans="1:63" ht="50.25" customHeight="1" x14ac:dyDescent="0.2">
      <c r="A29" s="406" t="s">
        <v>69</v>
      </c>
      <c r="B29" s="212" t="s">
        <v>31</v>
      </c>
      <c r="C29" s="15">
        <v>509021</v>
      </c>
      <c r="D29" s="16" t="s">
        <v>63</v>
      </c>
      <c r="E29" s="27" t="s">
        <v>50</v>
      </c>
      <c r="F29" s="102">
        <v>860</v>
      </c>
      <c r="G29" s="102">
        <v>176</v>
      </c>
      <c r="H29" s="102">
        <f t="shared" si="2"/>
        <v>1036</v>
      </c>
      <c r="I29" s="51">
        <v>80</v>
      </c>
      <c r="J29" s="51">
        <v>60</v>
      </c>
      <c r="K29" s="213"/>
      <c r="L29" s="214">
        <f t="shared" si="3"/>
        <v>0</v>
      </c>
      <c r="M29" s="114">
        <f t="shared" si="4"/>
        <v>140</v>
      </c>
      <c r="N29" s="114">
        <f t="shared" si="5"/>
        <v>1036</v>
      </c>
      <c r="O29" s="248">
        <f t="shared" si="6"/>
        <v>100</v>
      </c>
      <c r="P29" s="113">
        <f t="shared" si="7"/>
        <v>0</v>
      </c>
      <c r="Q29" s="125">
        <f t="shared" si="11"/>
        <v>60</v>
      </c>
      <c r="R29" s="125">
        <f t="shared" si="12"/>
        <v>176</v>
      </c>
      <c r="S29" s="216">
        <f t="shared" si="8"/>
        <v>100</v>
      </c>
      <c r="T29" s="214">
        <f t="shared" si="9"/>
        <v>0</v>
      </c>
      <c r="U29" s="125">
        <f t="shared" si="13"/>
        <v>80</v>
      </c>
      <c r="V29" s="125">
        <f t="shared" si="14"/>
        <v>860</v>
      </c>
      <c r="W29" s="217">
        <f t="shared" si="10"/>
        <v>100</v>
      </c>
      <c r="X29" s="150"/>
      <c r="Y29" s="218">
        <v>0</v>
      </c>
      <c r="Z29" s="125">
        <v>0</v>
      </c>
      <c r="AA29" s="216">
        <v>0</v>
      </c>
      <c r="AB29" s="123">
        <v>0</v>
      </c>
      <c r="AC29" s="125">
        <v>0</v>
      </c>
      <c r="AD29" s="124">
        <v>0</v>
      </c>
      <c r="AE29" s="218">
        <v>0</v>
      </c>
      <c r="AF29" s="125">
        <v>0</v>
      </c>
      <c r="AG29" s="216">
        <v>96</v>
      </c>
      <c r="AH29" s="123">
        <v>0</v>
      </c>
      <c r="AI29" s="125">
        <v>0</v>
      </c>
      <c r="AJ29" s="124">
        <v>0</v>
      </c>
      <c r="AK29" s="218">
        <v>0</v>
      </c>
      <c r="AL29" s="125">
        <v>60</v>
      </c>
      <c r="AM29" s="216">
        <v>60</v>
      </c>
      <c r="AN29" s="123">
        <v>0</v>
      </c>
      <c r="AO29" s="125">
        <v>0</v>
      </c>
      <c r="AP29" s="124">
        <v>20</v>
      </c>
      <c r="AQ29" s="218">
        <v>0</v>
      </c>
      <c r="AR29" s="125">
        <v>0</v>
      </c>
      <c r="AS29" s="216">
        <v>0</v>
      </c>
      <c r="AT29" s="123">
        <v>0</v>
      </c>
      <c r="AU29" s="125">
        <v>0</v>
      </c>
      <c r="AV29" s="124">
        <v>0</v>
      </c>
      <c r="AW29" s="218">
        <v>0</v>
      </c>
      <c r="AX29" s="125">
        <v>0</v>
      </c>
      <c r="AY29" s="216">
        <v>500</v>
      </c>
      <c r="AZ29" s="123">
        <v>0</v>
      </c>
      <c r="BA29" s="125">
        <v>80</v>
      </c>
      <c r="BB29" s="124">
        <v>100</v>
      </c>
      <c r="BC29" s="218">
        <v>0</v>
      </c>
      <c r="BD29" s="125">
        <v>0</v>
      </c>
      <c r="BE29" s="216">
        <v>50</v>
      </c>
      <c r="BF29" s="123">
        <v>0</v>
      </c>
      <c r="BG29" s="125">
        <v>0</v>
      </c>
      <c r="BH29" s="124">
        <v>100</v>
      </c>
      <c r="BI29" s="218">
        <v>0</v>
      </c>
      <c r="BJ29" s="125">
        <v>0</v>
      </c>
      <c r="BK29" s="216">
        <v>110</v>
      </c>
    </row>
    <row r="30" spans="1:63" ht="53.25" customHeight="1" x14ac:dyDescent="0.2">
      <c r="A30" s="407"/>
      <c r="B30" s="198" t="s">
        <v>31</v>
      </c>
      <c r="C30" s="18">
        <v>509031</v>
      </c>
      <c r="D30" s="19" t="s">
        <v>64</v>
      </c>
      <c r="E30" s="22" t="s">
        <v>50</v>
      </c>
      <c r="F30" s="100">
        <v>1050</v>
      </c>
      <c r="G30" s="100">
        <v>532</v>
      </c>
      <c r="H30" s="100">
        <f t="shared" si="2"/>
        <v>1582</v>
      </c>
      <c r="I30" s="52">
        <v>40</v>
      </c>
      <c r="J30" s="52">
        <v>200</v>
      </c>
      <c r="K30" s="164"/>
      <c r="L30" s="174">
        <f t="shared" si="3"/>
        <v>0</v>
      </c>
      <c r="M30" s="127">
        <f t="shared" si="4"/>
        <v>240</v>
      </c>
      <c r="N30" s="127">
        <f t="shared" si="5"/>
        <v>1582</v>
      </c>
      <c r="O30" s="175">
        <f t="shared" si="6"/>
        <v>100</v>
      </c>
      <c r="P30" s="126">
        <f t="shared" si="7"/>
        <v>0</v>
      </c>
      <c r="Q30" s="64">
        <f t="shared" si="11"/>
        <v>200</v>
      </c>
      <c r="R30" s="64">
        <f t="shared" si="12"/>
        <v>532</v>
      </c>
      <c r="S30" s="180">
        <f t="shared" si="8"/>
        <v>100</v>
      </c>
      <c r="T30" s="174">
        <f t="shared" si="9"/>
        <v>0</v>
      </c>
      <c r="U30" s="64">
        <f t="shared" si="13"/>
        <v>40</v>
      </c>
      <c r="V30" s="64">
        <f t="shared" si="14"/>
        <v>1050</v>
      </c>
      <c r="W30" s="185">
        <f t="shared" si="10"/>
        <v>100</v>
      </c>
      <c r="X30" s="188"/>
      <c r="Y30" s="181">
        <v>0</v>
      </c>
      <c r="Z30" s="64">
        <v>0</v>
      </c>
      <c r="AA30" s="180">
        <v>40</v>
      </c>
      <c r="AB30" s="128">
        <v>0</v>
      </c>
      <c r="AC30" s="64">
        <v>0</v>
      </c>
      <c r="AD30" s="129">
        <v>0</v>
      </c>
      <c r="AE30" s="181">
        <v>0</v>
      </c>
      <c r="AF30" s="64">
        <v>0</v>
      </c>
      <c r="AG30" s="180">
        <v>192</v>
      </c>
      <c r="AH30" s="128">
        <v>0</v>
      </c>
      <c r="AI30" s="64">
        <v>200</v>
      </c>
      <c r="AJ30" s="129">
        <v>200</v>
      </c>
      <c r="AK30" s="181">
        <v>0</v>
      </c>
      <c r="AL30" s="64">
        <v>0</v>
      </c>
      <c r="AM30" s="180">
        <v>100</v>
      </c>
      <c r="AN30" s="128">
        <v>0</v>
      </c>
      <c r="AO30" s="64">
        <v>0</v>
      </c>
      <c r="AP30" s="129">
        <v>0</v>
      </c>
      <c r="AQ30" s="181">
        <v>0</v>
      </c>
      <c r="AR30" s="64">
        <v>0</v>
      </c>
      <c r="AS30" s="180">
        <v>0</v>
      </c>
      <c r="AT30" s="128">
        <v>0</v>
      </c>
      <c r="AU30" s="64">
        <v>0</v>
      </c>
      <c r="AV30" s="129">
        <v>0</v>
      </c>
      <c r="AW30" s="181">
        <v>0</v>
      </c>
      <c r="AX30" s="64">
        <v>0</v>
      </c>
      <c r="AY30" s="180">
        <v>1000</v>
      </c>
      <c r="AZ30" s="128">
        <v>0</v>
      </c>
      <c r="BA30" s="64">
        <v>40</v>
      </c>
      <c r="BB30" s="129">
        <v>50</v>
      </c>
      <c r="BC30" s="181">
        <v>0</v>
      </c>
      <c r="BD30" s="64">
        <v>0</v>
      </c>
      <c r="BE30" s="180">
        <v>0</v>
      </c>
      <c r="BF30" s="128">
        <v>0</v>
      </c>
      <c r="BG30" s="64">
        <v>0</v>
      </c>
      <c r="BH30" s="129">
        <v>0</v>
      </c>
      <c r="BI30" s="181">
        <v>0</v>
      </c>
      <c r="BJ30" s="64">
        <v>0</v>
      </c>
      <c r="BK30" s="180">
        <v>0</v>
      </c>
    </row>
    <row r="31" spans="1:63" ht="30" customHeight="1" x14ac:dyDescent="0.2">
      <c r="A31" s="407"/>
      <c r="B31" s="198" t="s">
        <v>31</v>
      </c>
      <c r="C31" s="18">
        <v>500002</v>
      </c>
      <c r="D31" s="19" t="s">
        <v>56</v>
      </c>
      <c r="E31" s="22" t="s">
        <v>57</v>
      </c>
      <c r="F31" s="103">
        <v>11</v>
      </c>
      <c r="G31" s="103">
        <v>7</v>
      </c>
      <c r="H31" s="103">
        <f t="shared" si="2"/>
        <v>18</v>
      </c>
      <c r="I31" s="44">
        <v>2</v>
      </c>
      <c r="J31" s="44">
        <v>2</v>
      </c>
      <c r="K31" s="164"/>
      <c r="L31" s="174">
        <f t="shared" si="3"/>
        <v>0</v>
      </c>
      <c r="M31" s="127">
        <f t="shared" si="4"/>
        <v>4</v>
      </c>
      <c r="N31" s="127">
        <f t="shared" si="5"/>
        <v>18</v>
      </c>
      <c r="O31" s="175">
        <f t="shared" si="6"/>
        <v>100</v>
      </c>
      <c r="P31" s="126">
        <f t="shared" si="7"/>
        <v>0</v>
      </c>
      <c r="Q31" s="64">
        <f t="shared" si="11"/>
        <v>2</v>
      </c>
      <c r="R31" s="64">
        <f t="shared" si="12"/>
        <v>7</v>
      </c>
      <c r="S31" s="180">
        <f t="shared" si="8"/>
        <v>100</v>
      </c>
      <c r="T31" s="174">
        <f t="shared" si="9"/>
        <v>0</v>
      </c>
      <c r="U31" s="64">
        <f t="shared" si="13"/>
        <v>2</v>
      </c>
      <c r="V31" s="64">
        <f t="shared" si="14"/>
        <v>11</v>
      </c>
      <c r="W31" s="185">
        <f t="shared" si="10"/>
        <v>100</v>
      </c>
      <c r="X31" s="188"/>
      <c r="Y31" s="181">
        <v>0</v>
      </c>
      <c r="Z31" s="64">
        <v>0</v>
      </c>
      <c r="AA31" s="180">
        <v>2</v>
      </c>
      <c r="AB31" s="128">
        <v>0</v>
      </c>
      <c r="AC31" s="64">
        <v>0</v>
      </c>
      <c r="AD31" s="129">
        <v>0</v>
      </c>
      <c r="AE31" s="181">
        <v>0</v>
      </c>
      <c r="AF31" s="64">
        <v>0</v>
      </c>
      <c r="AG31" s="180">
        <v>1</v>
      </c>
      <c r="AH31" s="128">
        <v>0</v>
      </c>
      <c r="AI31" s="64">
        <v>1</v>
      </c>
      <c r="AJ31" s="129">
        <v>1</v>
      </c>
      <c r="AK31" s="181">
        <v>0</v>
      </c>
      <c r="AL31" s="64">
        <v>1</v>
      </c>
      <c r="AM31" s="180">
        <v>2</v>
      </c>
      <c r="AN31" s="128">
        <v>0</v>
      </c>
      <c r="AO31" s="64">
        <v>0</v>
      </c>
      <c r="AP31" s="129">
        <v>1</v>
      </c>
      <c r="AQ31" s="181">
        <v>0</v>
      </c>
      <c r="AR31" s="64">
        <v>0</v>
      </c>
      <c r="AS31" s="180">
        <v>0</v>
      </c>
      <c r="AT31" s="128">
        <v>0</v>
      </c>
      <c r="AU31" s="64">
        <v>0</v>
      </c>
      <c r="AV31" s="129">
        <v>0</v>
      </c>
      <c r="AW31" s="181">
        <v>0</v>
      </c>
      <c r="AX31" s="64">
        <v>0</v>
      </c>
      <c r="AY31" s="180">
        <v>5</v>
      </c>
      <c r="AZ31" s="128">
        <v>0</v>
      </c>
      <c r="BA31" s="64">
        <v>2</v>
      </c>
      <c r="BB31" s="129">
        <v>3</v>
      </c>
      <c r="BC31" s="181">
        <v>0</v>
      </c>
      <c r="BD31" s="64">
        <v>0</v>
      </c>
      <c r="BE31" s="180">
        <v>1</v>
      </c>
      <c r="BF31" s="128">
        <v>0</v>
      </c>
      <c r="BG31" s="64">
        <v>0</v>
      </c>
      <c r="BH31" s="129">
        <v>1</v>
      </c>
      <c r="BI31" s="181">
        <v>0</v>
      </c>
      <c r="BJ31" s="64">
        <v>0</v>
      </c>
      <c r="BK31" s="180">
        <v>1</v>
      </c>
    </row>
    <row r="32" spans="1:63" ht="30" customHeight="1" x14ac:dyDescent="0.2">
      <c r="A32" s="407"/>
      <c r="B32" s="198" t="s">
        <v>31</v>
      </c>
      <c r="C32" s="18">
        <v>509041</v>
      </c>
      <c r="D32" s="19" t="s">
        <v>65</v>
      </c>
      <c r="E32" s="22" t="s">
        <v>66</v>
      </c>
      <c r="F32" s="103">
        <v>7</v>
      </c>
      <c r="G32" s="103">
        <v>13</v>
      </c>
      <c r="H32" s="103">
        <f t="shared" si="2"/>
        <v>20</v>
      </c>
      <c r="I32" s="44">
        <v>1</v>
      </c>
      <c r="J32" s="44">
        <v>8</v>
      </c>
      <c r="K32" s="164"/>
      <c r="L32" s="174">
        <f t="shared" si="3"/>
        <v>0</v>
      </c>
      <c r="M32" s="127">
        <f t="shared" si="4"/>
        <v>9</v>
      </c>
      <c r="N32" s="127">
        <f t="shared" si="5"/>
        <v>20</v>
      </c>
      <c r="O32" s="175">
        <f t="shared" si="6"/>
        <v>100</v>
      </c>
      <c r="P32" s="126">
        <f t="shared" si="7"/>
        <v>0</v>
      </c>
      <c r="Q32" s="64">
        <f t="shared" si="11"/>
        <v>8</v>
      </c>
      <c r="R32" s="64">
        <f t="shared" si="12"/>
        <v>13</v>
      </c>
      <c r="S32" s="180">
        <f t="shared" si="8"/>
        <v>100</v>
      </c>
      <c r="T32" s="174">
        <f t="shared" si="9"/>
        <v>0</v>
      </c>
      <c r="U32" s="64">
        <f t="shared" si="13"/>
        <v>1</v>
      </c>
      <c r="V32" s="64">
        <f t="shared" si="14"/>
        <v>7</v>
      </c>
      <c r="W32" s="185">
        <f t="shared" si="10"/>
        <v>100</v>
      </c>
      <c r="X32" s="188"/>
      <c r="Y32" s="181">
        <v>0</v>
      </c>
      <c r="Z32" s="64">
        <v>0</v>
      </c>
      <c r="AA32" s="180">
        <v>2</v>
      </c>
      <c r="AB32" s="128">
        <v>0</v>
      </c>
      <c r="AC32" s="64">
        <v>0</v>
      </c>
      <c r="AD32" s="129">
        <v>0</v>
      </c>
      <c r="AE32" s="181">
        <v>0</v>
      </c>
      <c r="AF32" s="64">
        <v>0</v>
      </c>
      <c r="AG32" s="180">
        <v>1</v>
      </c>
      <c r="AH32" s="128">
        <v>0</v>
      </c>
      <c r="AI32" s="64">
        <v>8</v>
      </c>
      <c r="AJ32" s="129">
        <v>8</v>
      </c>
      <c r="AK32" s="181">
        <v>0</v>
      </c>
      <c r="AL32" s="64">
        <v>0</v>
      </c>
      <c r="AM32" s="180">
        <v>1</v>
      </c>
      <c r="AN32" s="128">
        <v>0</v>
      </c>
      <c r="AO32" s="64">
        <v>0</v>
      </c>
      <c r="AP32" s="129">
        <v>1</v>
      </c>
      <c r="AQ32" s="181">
        <v>0</v>
      </c>
      <c r="AR32" s="64">
        <v>0</v>
      </c>
      <c r="AS32" s="180">
        <v>0</v>
      </c>
      <c r="AT32" s="128">
        <v>0</v>
      </c>
      <c r="AU32" s="64">
        <v>0</v>
      </c>
      <c r="AV32" s="129">
        <v>0</v>
      </c>
      <c r="AW32" s="181">
        <v>0</v>
      </c>
      <c r="AX32" s="64">
        <v>0</v>
      </c>
      <c r="AY32" s="180">
        <v>5</v>
      </c>
      <c r="AZ32" s="128">
        <v>0</v>
      </c>
      <c r="BA32" s="64">
        <v>1</v>
      </c>
      <c r="BB32" s="129">
        <v>2</v>
      </c>
      <c r="BC32" s="181">
        <v>0</v>
      </c>
      <c r="BD32" s="64">
        <v>0</v>
      </c>
      <c r="BE32" s="180">
        <v>0</v>
      </c>
      <c r="BF32" s="128">
        <v>0</v>
      </c>
      <c r="BG32" s="64">
        <v>0</v>
      </c>
      <c r="BH32" s="129">
        <v>0</v>
      </c>
      <c r="BI32" s="181">
        <v>0</v>
      </c>
      <c r="BJ32" s="64">
        <v>0</v>
      </c>
      <c r="BK32" s="180">
        <v>0</v>
      </c>
    </row>
    <row r="33" spans="1:63" ht="30" customHeight="1" thickBot="1" x14ac:dyDescent="0.25">
      <c r="A33" s="407"/>
      <c r="B33" s="198" t="s">
        <v>31</v>
      </c>
      <c r="C33" s="18">
        <v>509051</v>
      </c>
      <c r="D33" s="19" t="s">
        <v>67</v>
      </c>
      <c r="E33" s="22" t="s">
        <v>66</v>
      </c>
      <c r="F33" s="103">
        <v>14</v>
      </c>
      <c r="G33" s="103">
        <v>6</v>
      </c>
      <c r="H33" s="103">
        <f t="shared" si="2"/>
        <v>20</v>
      </c>
      <c r="I33" s="44">
        <v>2</v>
      </c>
      <c r="J33" s="44">
        <v>5</v>
      </c>
      <c r="K33" s="164"/>
      <c r="L33" s="174">
        <f t="shared" si="3"/>
        <v>0</v>
      </c>
      <c r="M33" s="127">
        <f t="shared" si="4"/>
        <v>7</v>
      </c>
      <c r="N33" s="127">
        <f t="shared" si="5"/>
        <v>20</v>
      </c>
      <c r="O33" s="175">
        <f t="shared" si="6"/>
        <v>100</v>
      </c>
      <c r="P33" s="126">
        <f t="shared" si="7"/>
        <v>0</v>
      </c>
      <c r="Q33" s="64">
        <f t="shared" si="11"/>
        <v>5</v>
      </c>
      <c r="R33" s="64">
        <f t="shared" si="12"/>
        <v>6</v>
      </c>
      <c r="S33" s="180">
        <f t="shared" si="8"/>
        <v>100</v>
      </c>
      <c r="T33" s="174">
        <f t="shared" si="9"/>
        <v>0</v>
      </c>
      <c r="U33" s="64">
        <f t="shared" si="13"/>
        <v>2</v>
      </c>
      <c r="V33" s="64">
        <f t="shared" si="14"/>
        <v>14</v>
      </c>
      <c r="W33" s="185">
        <f t="shared" si="10"/>
        <v>100</v>
      </c>
      <c r="X33" s="188"/>
      <c r="Y33" s="181">
        <v>0</v>
      </c>
      <c r="Z33" s="64">
        <v>0</v>
      </c>
      <c r="AA33" s="180">
        <v>0</v>
      </c>
      <c r="AB33" s="128">
        <v>0</v>
      </c>
      <c r="AC33" s="64">
        <v>0</v>
      </c>
      <c r="AD33" s="129">
        <v>0</v>
      </c>
      <c r="AE33" s="181">
        <v>0</v>
      </c>
      <c r="AF33" s="64">
        <v>0</v>
      </c>
      <c r="AG33" s="180">
        <v>0</v>
      </c>
      <c r="AH33" s="128">
        <v>0</v>
      </c>
      <c r="AI33" s="64">
        <v>0</v>
      </c>
      <c r="AJ33" s="129">
        <v>0</v>
      </c>
      <c r="AK33" s="181">
        <v>0</v>
      </c>
      <c r="AL33" s="64">
        <v>5</v>
      </c>
      <c r="AM33" s="180">
        <v>5</v>
      </c>
      <c r="AN33" s="128">
        <v>0</v>
      </c>
      <c r="AO33" s="64">
        <v>0</v>
      </c>
      <c r="AP33" s="129">
        <v>1</v>
      </c>
      <c r="AQ33" s="181">
        <v>0</v>
      </c>
      <c r="AR33" s="64">
        <v>0</v>
      </c>
      <c r="AS33" s="180">
        <v>0</v>
      </c>
      <c r="AT33" s="128">
        <v>0</v>
      </c>
      <c r="AU33" s="64">
        <v>0</v>
      </c>
      <c r="AV33" s="129">
        <v>0</v>
      </c>
      <c r="AW33" s="181">
        <v>0</v>
      </c>
      <c r="AX33" s="64">
        <v>0</v>
      </c>
      <c r="AY33" s="180">
        <v>5</v>
      </c>
      <c r="AZ33" s="128">
        <v>0</v>
      </c>
      <c r="BA33" s="64">
        <v>2</v>
      </c>
      <c r="BB33" s="129">
        <v>4</v>
      </c>
      <c r="BC33" s="181">
        <v>0</v>
      </c>
      <c r="BD33" s="64">
        <v>0</v>
      </c>
      <c r="BE33" s="180">
        <v>2</v>
      </c>
      <c r="BF33" s="128">
        <v>0</v>
      </c>
      <c r="BG33" s="64">
        <v>0</v>
      </c>
      <c r="BH33" s="129">
        <v>1</v>
      </c>
      <c r="BI33" s="181">
        <v>0</v>
      </c>
      <c r="BJ33" s="64">
        <v>0</v>
      </c>
      <c r="BK33" s="180">
        <v>2</v>
      </c>
    </row>
    <row r="34" spans="1:63" ht="36.75" hidden="1" customHeight="1" x14ac:dyDescent="0.2">
      <c r="A34" s="407"/>
      <c r="B34" s="95" t="s">
        <v>40</v>
      </c>
      <c r="C34" s="37">
        <v>323000</v>
      </c>
      <c r="D34" s="38" t="s">
        <v>60</v>
      </c>
      <c r="E34" s="20" t="s">
        <v>61</v>
      </c>
      <c r="F34" s="106">
        <v>87</v>
      </c>
      <c r="G34" s="106">
        <v>1884</v>
      </c>
      <c r="H34" s="106">
        <f t="shared" si="2"/>
        <v>1971</v>
      </c>
      <c r="I34" s="31">
        <v>0</v>
      </c>
      <c r="J34" s="31">
        <v>0</v>
      </c>
      <c r="K34" s="169"/>
      <c r="L34" s="174">
        <f t="shared" si="3"/>
        <v>0</v>
      </c>
      <c r="M34" s="127">
        <f t="shared" si="4"/>
        <v>0</v>
      </c>
      <c r="N34" s="127">
        <f t="shared" si="5"/>
        <v>1971</v>
      </c>
      <c r="O34" s="175">
        <f t="shared" si="6"/>
        <v>100</v>
      </c>
      <c r="P34" s="126">
        <f t="shared" si="7"/>
        <v>0</v>
      </c>
      <c r="Q34" s="64">
        <f t="shared" si="11"/>
        <v>0</v>
      </c>
      <c r="R34" s="64">
        <f t="shared" si="12"/>
        <v>1884</v>
      </c>
      <c r="S34" s="180">
        <f t="shared" si="8"/>
        <v>100</v>
      </c>
      <c r="T34" s="174">
        <f t="shared" si="9"/>
        <v>0</v>
      </c>
      <c r="U34" s="64">
        <f t="shared" si="13"/>
        <v>0</v>
      </c>
      <c r="V34" s="64">
        <f t="shared" si="14"/>
        <v>87</v>
      </c>
      <c r="W34" s="185">
        <f t="shared" si="10"/>
        <v>100</v>
      </c>
      <c r="X34" s="188"/>
      <c r="Y34" s="181">
        <v>0</v>
      </c>
      <c r="Z34" s="64">
        <v>0</v>
      </c>
      <c r="AA34" s="180">
        <v>0</v>
      </c>
      <c r="AB34" s="128">
        <v>0</v>
      </c>
      <c r="AC34" s="64">
        <v>0</v>
      </c>
      <c r="AD34" s="129">
        <v>0</v>
      </c>
      <c r="AE34" s="181">
        <v>0</v>
      </c>
      <c r="AF34" s="64">
        <v>0</v>
      </c>
      <c r="AG34" s="180">
        <v>31</v>
      </c>
      <c r="AH34" s="128">
        <v>0</v>
      </c>
      <c r="AI34" s="64">
        <v>0</v>
      </c>
      <c r="AJ34" s="129">
        <v>0</v>
      </c>
      <c r="AK34" s="181">
        <v>0</v>
      </c>
      <c r="AL34" s="64">
        <v>0</v>
      </c>
      <c r="AM34" s="180">
        <v>0</v>
      </c>
      <c r="AN34" s="128">
        <v>0</v>
      </c>
      <c r="AO34" s="64">
        <v>0</v>
      </c>
      <c r="AP34" s="129">
        <v>1853</v>
      </c>
      <c r="AQ34" s="181">
        <v>0</v>
      </c>
      <c r="AR34" s="64">
        <v>0</v>
      </c>
      <c r="AS34" s="180">
        <v>0</v>
      </c>
      <c r="AT34" s="128">
        <v>0</v>
      </c>
      <c r="AU34" s="64">
        <v>0</v>
      </c>
      <c r="AV34" s="129">
        <v>0</v>
      </c>
      <c r="AW34" s="181">
        <v>0</v>
      </c>
      <c r="AX34" s="64">
        <v>0</v>
      </c>
      <c r="AY34" s="180">
        <v>0</v>
      </c>
      <c r="AZ34" s="128">
        <v>0</v>
      </c>
      <c r="BA34" s="64">
        <v>0</v>
      </c>
      <c r="BB34" s="129">
        <v>0</v>
      </c>
      <c r="BC34" s="181">
        <v>0</v>
      </c>
      <c r="BD34" s="64">
        <v>0</v>
      </c>
      <c r="BE34" s="180">
        <v>0</v>
      </c>
      <c r="BF34" s="128">
        <v>0</v>
      </c>
      <c r="BG34" s="64">
        <v>0</v>
      </c>
      <c r="BH34" s="129">
        <v>87</v>
      </c>
      <c r="BI34" s="181">
        <v>0</v>
      </c>
      <c r="BJ34" s="64">
        <v>0</v>
      </c>
      <c r="BK34" s="180">
        <v>0</v>
      </c>
    </row>
    <row r="35" spans="1:63" ht="30" hidden="1" customHeight="1" thickBot="1" x14ac:dyDescent="0.25">
      <c r="A35" s="407"/>
      <c r="B35" s="205" t="s">
        <v>40</v>
      </c>
      <c r="C35" s="41">
        <v>525201</v>
      </c>
      <c r="D35" s="73" t="s">
        <v>70</v>
      </c>
      <c r="E35" s="74" t="s">
        <v>71</v>
      </c>
      <c r="F35" s="107">
        <v>2020</v>
      </c>
      <c r="G35" s="107">
        <v>100</v>
      </c>
      <c r="H35" s="107">
        <f t="shared" si="2"/>
        <v>2120</v>
      </c>
      <c r="I35" s="47">
        <v>0</v>
      </c>
      <c r="J35" s="47">
        <v>0</v>
      </c>
      <c r="K35" s="237"/>
      <c r="L35" s="206">
        <f t="shared" si="3"/>
        <v>0</v>
      </c>
      <c r="M35" s="138">
        <f t="shared" si="4"/>
        <v>0</v>
      </c>
      <c r="N35" s="138">
        <f t="shared" si="5"/>
        <v>2120</v>
      </c>
      <c r="O35" s="250">
        <f t="shared" si="6"/>
        <v>100</v>
      </c>
      <c r="P35" s="137">
        <f t="shared" si="7"/>
        <v>0</v>
      </c>
      <c r="Q35" s="120">
        <f t="shared" si="11"/>
        <v>0</v>
      </c>
      <c r="R35" s="120">
        <f t="shared" si="12"/>
        <v>100</v>
      </c>
      <c r="S35" s="208">
        <f t="shared" si="8"/>
        <v>100</v>
      </c>
      <c r="T35" s="206">
        <f t="shared" si="9"/>
        <v>0</v>
      </c>
      <c r="U35" s="120">
        <f t="shared" si="13"/>
        <v>0</v>
      </c>
      <c r="V35" s="120">
        <f t="shared" si="14"/>
        <v>2020</v>
      </c>
      <c r="W35" s="209">
        <f t="shared" si="10"/>
        <v>100</v>
      </c>
      <c r="X35" s="238"/>
      <c r="Y35" s="207">
        <v>0</v>
      </c>
      <c r="Z35" s="120">
        <v>0</v>
      </c>
      <c r="AA35" s="208">
        <v>100</v>
      </c>
      <c r="AB35" s="119">
        <v>0</v>
      </c>
      <c r="AC35" s="120">
        <v>0</v>
      </c>
      <c r="AD35" s="139">
        <v>0</v>
      </c>
      <c r="AE35" s="207">
        <v>0</v>
      </c>
      <c r="AF35" s="120">
        <v>0</v>
      </c>
      <c r="AG35" s="208">
        <v>0</v>
      </c>
      <c r="AH35" s="119">
        <v>0</v>
      </c>
      <c r="AI35" s="120">
        <v>0</v>
      </c>
      <c r="AJ35" s="139">
        <v>0</v>
      </c>
      <c r="AK35" s="207">
        <v>0</v>
      </c>
      <c r="AL35" s="120">
        <v>0</v>
      </c>
      <c r="AM35" s="208">
        <v>0</v>
      </c>
      <c r="AN35" s="119">
        <v>0</v>
      </c>
      <c r="AO35" s="120">
        <v>0</v>
      </c>
      <c r="AP35" s="139">
        <v>0</v>
      </c>
      <c r="AQ35" s="207">
        <v>0</v>
      </c>
      <c r="AR35" s="120">
        <v>0</v>
      </c>
      <c r="AS35" s="208">
        <v>0</v>
      </c>
      <c r="AT35" s="119">
        <v>0</v>
      </c>
      <c r="AU35" s="120">
        <v>0</v>
      </c>
      <c r="AV35" s="139">
        <v>0</v>
      </c>
      <c r="AW35" s="207">
        <v>0</v>
      </c>
      <c r="AX35" s="120">
        <v>0</v>
      </c>
      <c r="AY35" s="208">
        <v>150</v>
      </c>
      <c r="AZ35" s="119">
        <v>0</v>
      </c>
      <c r="BA35" s="120">
        <v>0</v>
      </c>
      <c r="BB35" s="139">
        <v>850</v>
      </c>
      <c r="BC35" s="207">
        <v>0</v>
      </c>
      <c r="BD35" s="120">
        <v>0</v>
      </c>
      <c r="BE35" s="208">
        <v>200</v>
      </c>
      <c r="BF35" s="119">
        <v>0</v>
      </c>
      <c r="BG35" s="120">
        <v>0</v>
      </c>
      <c r="BH35" s="139">
        <v>20</v>
      </c>
      <c r="BI35" s="207">
        <v>0</v>
      </c>
      <c r="BJ35" s="120">
        <v>0</v>
      </c>
      <c r="BK35" s="208">
        <v>800</v>
      </c>
    </row>
    <row r="36" spans="1:63" ht="49.5" customHeight="1" x14ac:dyDescent="0.2">
      <c r="A36" s="401" t="s">
        <v>72</v>
      </c>
      <c r="B36" s="212" t="s">
        <v>31</v>
      </c>
      <c r="C36" s="15">
        <v>553021</v>
      </c>
      <c r="D36" s="16" t="s">
        <v>73</v>
      </c>
      <c r="E36" s="27" t="s">
        <v>74</v>
      </c>
      <c r="F36" s="102">
        <v>71</v>
      </c>
      <c r="G36" s="102">
        <v>76</v>
      </c>
      <c r="H36" s="102">
        <f t="shared" si="2"/>
        <v>147</v>
      </c>
      <c r="I36" s="53">
        <v>0</v>
      </c>
      <c r="J36" s="53">
        <v>12</v>
      </c>
      <c r="K36" s="245"/>
      <c r="L36" s="214">
        <f t="shared" si="3"/>
        <v>0</v>
      </c>
      <c r="M36" s="114">
        <f t="shared" si="4"/>
        <v>12</v>
      </c>
      <c r="N36" s="114">
        <f t="shared" si="5"/>
        <v>147</v>
      </c>
      <c r="O36" s="248">
        <f t="shared" si="6"/>
        <v>100</v>
      </c>
      <c r="P36" s="123">
        <f t="shared" si="7"/>
        <v>0</v>
      </c>
      <c r="Q36" s="125">
        <f t="shared" si="11"/>
        <v>12</v>
      </c>
      <c r="R36" s="125">
        <f t="shared" si="12"/>
        <v>76</v>
      </c>
      <c r="S36" s="216">
        <f t="shared" si="8"/>
        <v>100</v>
      </c>
      <c r="T36" s="218">
        <f t="shared" si="9"/>
        <v>0</v>
      </c>
      <c r="U36" s="125">
        <f t="shared" si="13"/>
        <v>0</v>
      </c>
      <c r="V36" s="125">
        <f t="shared" si="14"/>
        <v>71</v>
      </c>
      <c r="W36" s="216">
        <f t="shared" si="10"/>
        <v>100</v>
      </c>
      <c r="X36" s="142"/>
      <c r="Y36" s="218">
        <v>0</v>
      </c>
      <c r="Z36" s="125">
        <v>0</v>
      </c>
      <c r="AA36" s="216">
        <v>0</v>
      </c>
      <c r="AB36" s="123">
        <v>0</v>
      </c>
      <c r="AC36" s="125">
        <v>0</v>
      </c>
      <c r="AD36" s="124">
        <v>30</v>
      </c>
      <c r="AE36" s="218">
        <v>0</v>
      </c>
      <c r="AF36" s="125">
        <v>0</v>
      </c>
      <c r="AG36" s="216">
        <v>24</v>
      </c>
      <c r="AH36" s="123">
        <v>0</v>
      </c>
      <c r="AI36" s="125">
        <v>0</v>
      </c>
      <c r="AJ36" s="124">
        <v>0</v>
      </c>
      <c r="AK36" s="218">
        <v>0</v>
      </c>
      <c r="AL36" s="125">
        <v>12</v>
      </c>
      <c r="AM36" s="216">
        <v>12</v>
      </c>
      <c r="AN36" s="123">
        <v>0</v>
      </c>
      <c r="AO36" s="125">
        <v>0</v>
      </c>
      <c r="AP36" s="124">
        <v>0</v>
      </c>
      <c r="AQ36" s="218">
        <v>0</v>
      </c>
      <c r="AR36" s="125">
        <v>0</v>
      </c>
      <c r="AS36" s="216">
        <v>10</v>
      </c>
      <c r="AT36" s="123">
        <v>0</v>
      </c>
      <c r="AU36" s="125">
        <v>0</v>
      </c>
      <c r="AV36" s="124">
        <v>0</v>
      </c>
      <c r="AW36" s="218">
        <v>0</v>
      </c>
      <c r="AX36" s="125">
        <v>0</v>
      </c>
      <c r="AY36" s="216">
        <v>45</v>
      </c>
      <c r="AZ36" s="123">
        <v>0</v>
      </c>
      <c r="BA36" s="125">
        <v>0</v>
      </c>
      <c r="BB36" s="124">
        <v>21</v>
      </c>
      <c r="BC36" s="218">
        <v>0</v>
      </c>
      <c r="BD36" s="125">
        <v>0</v>
      </c>
      <c r="BE36" s="216">
        <v>0</v>
      </c>
      <c r="BF36" s="123">
        <v>0</v>
      </c>
      <c r="BG36" s="125">
        <v>0</v>
      </c>
      <c r="BH36" s="124">
        <v>5</v>
      </c>
      <c r="BI36" s="218">
        <v>0</v>
      </c>
      <c r="BJ36" s="125">
        <v>0</v>
      </c>
      <c r="BK36" s="216">
        <v>0</v>
      </c>
    </row>
    <row r="37" spans="1:63" ht="49.5" customHeight="1" x14ac:dyDescent="0.2">
      <c r="A37" s="420"/>
      <c r="B37" s="198" t="s">
        <v>31</v>
      </c>
      <c r="C37" s="18">
        <v>553031</v>
      </c>
      <c r="D37" s="19" t="s">
        <v>75</v>
      </c>
      <c r="E37" s="22" t="s">
        <v>74</v>
      </c>
      <c r="F37" s="100">
        <v>117</v>
      </c>
      <c r="G37" s="100">
        <v>0</v>
      </c>
      <c r="H37" s="100">
        <f t="shared" si="2"/>
        <v>117</v>
      </c>
      <c r="I37" s="54">
        <v>0</v>
      </c>
      <c r="J37" s="54">
        <v>0</v>
      </c>
      <c r="K37" s="170"/>
      <c r="L37" s="174">
        <f t="shared" si="3"/>
        <v>0</v>
      </c>
      <c r="M37" s="127">
        <f t="shared" si="4"/>
        <v>0</v>
      </c>
      <c r="N37" s="127">
        <f t="shared" si="5"/>
        <v>117</v>
      </c>
      <c r="O37" s="175">
        <f t="shared" si="6"/>
        <v>100</v>
      </c>
      <c r="P37" s="128">
        <f t="shared" si="7"/>
        <v>0</v>
      </c>
      <c r="Q37" s="64">
        <f t="shared" si="11"/>
        <v>0</v>
      </c>
      <c r="R37" s="64">
        <f t="shared" si="12"/>
        <v>0</v>
      </c>
      <c r="S37" s="182" t="e">
        <f t="shared" si="8"/>
        <v>#DIV/0!</v>
      </c>
      <c r="T37" s="181">
        <f t="shared" si="9"/>
        <v>0</v>
      </c>
      <c r="U37" s="64">
        <f t="shared" si="13"/>
        <v>0</v>
      </c>
      <c r="V37" s="64">
        <f t="shared" si="14"/>
        <v>117</v>
      </c>
      <c r="W37" s="180">
        <f t="shared" si="10"/>
        <v>100</v>
      </c>
      <c r="X37" s="151"/>
      <c r="Y37" s="181">
        <v>0</v>
      </c>
      <c r="Z37" s="64">
        <v>0</v>
      </c>
      <c r="AA37" s="180">
        <v>0</v>
      </c>
      <c r="AB37" s="128">
        <v>0</v>
      </c>
      <c r="AC37" s="64">
        <v>0</v>
      </c>
      <c r="AD37" s="129">
        <v>0</v>
      </c>
      <c r="AE37" s="181">
        <v>0</v>
      </c>
      <c r="AF37" s="64">
        <v>0</v>
      </c>
      <c r="AG37" s="180">
        <v>0</v>
      </c>
      <c r="AH37" s="128">
        <v>0</v>
      </c>
      <c r="AI37" s="64">
        <v>0</v>
      </c>
      <c r="AJ37" s="129">
        <v>0</v>
      </c>
      <c r="AK37" s="181">
        <v>0</v>
      </c>
      <c r="AL37" s="64">
        <v>0</v>
      </c>
      <c r="AM37" s="180">
        <v>0</v>
      </c>
      <c r="AN37" s="128">
        <v>0</v>
      </c>
      <c r="AO37" s="64">
        <v>0</v>
      </c>
      <c r="AP37" s="129">
        <v>0</v>
      </c>
      <c r="AQ37" s="181">
        <v>0</v>
      </c>
      <c r="AR37" s="64">
        <v>0</v>
      </c>
      <c r="AS37" s="180">
        <v>0</v>
      </c>
      <c r="AT37" s="128">
        <v>0</v>
      </c>
      <c r="AU37" s="64">
        <v>0</v>
      </c>
      <c r="AV37" s="129">
        <v>0</v>
      </c>
      <c r="AW37" s="181">
        <v>0</v>
      </c>
      <c r="AX37" s="64">
        <v>0</v>
      </c>
      <c r="AY37" s="180">
        <v>105</v>
      </c>
      <c r="AZ37" s="128">
        <v>0</v>
      </c>
      <c r="BA37" s="64">
        <v>0</v>
      </c>
      <c r="BB37" s="129">
        <v>0</v>
      </c>
      <c r="BC37" s="181">
        <v>0</v>
      </c>
      <c r="BD37" s="64">
        <v>0</v>
      </c>
      <c r="BE37" s="180">
        <v>0</v>
      </c>
      <c r="BF37" s="128">
        <v>0</v>
      </c>
      <c r="BG37" s="64">
        <v>0</v>
      </c>
      <c r="BH37" s="129">
        <v>12</v>
      </c>
      <c r="BI37" s="181">
        <v>0</v>
      </c>
      <c r="BJ37" s="64">
        <v>0</v>
      </c>
      <c r="BK37" s="180">
        <v>0</v>
      </c>
    </row>
    <row r="38" spans="1:63" ht="49.5" customHeight="1" x14ac:dyDescent="0.2">
      <c r="A38" s="420"/>
      <c r="B38" s="198" t="s">
        <v>31</v>
      </c>
      <c r="C38" s="18">
        <v>553052</v>
      </c>
      <c r="D38" s="19" t="s">
        <v>76</v>
      </c>
      <c r="E38" s="22" t="s">
        <v>77</v>
      </c>
      <c r="F38" s="108">
        <v>35</v>
      </c>
      <c r="G38" s="108">
        <v>52</v>
      </c>
      <c r="H38" s="108">
        <f t="shared" si="2"/>
        <v>87</v>
      </c>
      <c r="I38" s="55">
        <v>9</v>
      </c>
      <c r="J38" s="55">
        <v>12</v>
      </c>
      <c r="K38" s="170"/>
      <c r="L38" s="174">
        <f t="shared" si="3"/>
        <v>0</v>
      </c>
      <c r="M38" s="127">
        <f t="shared" si="4"/>
        <v>21</v>
      </c>
      <c r="N38" s="127">
        <f t="shared" si="5"/>
        <v>87</v>
      </c>
      <c r="O38" s="175">
        <f t="shared" si="6"/>
        <v>100</v>
      </c>
      <c r="P38" s="128">
        <f t="shared" si="7"/>
        <v>0</v>
      </c>
      <c r="Q38" s="64">
        <f t="shared" si="11"/>
        <v>12</v>
      </c>
      <c r="R38" s="64">
        <f t="shared" si="12"/>
        <v>52</v>
      </c>
      <c r="S38" s="180">
        <f t="shared" si="8"/>
        <v>100</v>
      </c>
      <c r="T38" s="181">
        <f t="shared" si="9"/>
        <v>0</v>
      </c>
      <c r="U38" s="64">
        <f t="shared" si="13"/>
        <v>9</v>
      </c>
      <c r="V38" s="64">
        <f t="shared" si="14"/>
        <v>35</v>
      </c>
      <c r="W38" s="185">
        <f t="shared" si="10"/>
        <v>100</v>
      </c>
      <c r="X38" s="151"/>
      <c r="Y38" s="181">
        <v>0</v>
      </c>
      <c r="Z38" s="64">
        <v>0</v>
      </c>
      <c r="AA38" s="180">
        <v>0</v>
      </c>
      <c r="AB38" s="128">
        <v>0</v>
      </c>
      <c r="AC38" s="64">
        <v>0</v>
      </c>
      <c r="AD38" s="129">
        <v>11</v>
      </c>
      <c r="AE38" s="181">
        <v>0</v>
      </c>
      <c r="AF38" s="64">
        <v>0</v>
      </c>
      <c r="AG38" s="180">
        <v>6</v>
      </c>
      <c r="AH38" s="128">
        <v>0</v>
      </c>
      <c r="AI38" s="64">
        <v>0</v>
      </c>
      <c r="AJ38" s="129">
        <v>0</v>
      </c>
      <c r="AK38" s="181">
        <v>0</v>
      </c>
      <c r="AL38" s="64">
        <v>12</v>
      </c>
      <c r="AM38" s="180">
        <v>30</v>
      </c>
      <c r="AN38" s="128">
        <v>0</v>
      </c>
      <c r="AO38" s="64">
        <v>0</v>
      </c>
      <c r="AP38" s="129">
        <v>0</v>
      </c>
      <c r="AQ38" s="181">
        <v>0</v>
      </c>
      <c r="AR38" s="64">
        <v>0</v>
      </c>
      <c r="AS38" s="180">
        <v>5</v>
      </c>
      <c r="AT38" s="128">
        <v>0</v>
      </c>
      <c r="AU38" s="64">
        <v>0</v>
      </c>
      <c r="AV38" s="129">
        <v>0</v>
      </c>
      <c r="AW38" s="181">
        <v>0</v>
      </c>
      <c r="AX38" s="64">
        <v>0</v>
      </c>
      <c r="AY38" s="180">
        <v>15</v>
      </c>
      <c r="AZ38" s="128">
        <v>0</v>
      </c>
      <c r="BA38" s="64">
        <v>9</v>
      </c>
      <c r="BB38" s="129">
        <v>18</v>
      </c>
      <c r="BC38" s="181">
        <v>0</v>
      </c>
      <c r="BD38" s="64">
        <v>0</v>
      </c>
      <c r="BE38" s="180">
        <v>0</v>
      </c>
      <c r="BF38" s="128">
        <v>0</v>
      </c>
      <c r="BG38" s="64">
        <v>0</v>
      </c>
      <c r="BH38" s="129">
        <v>2</v>
      </c>
      <c r="BI38" s="181">
        <v>0</v>
      </c>
      <c r="BJ38" s="64">
        <v>0</v>
      </c>
      <c r="BK38" s="180">
        <v>0</v>
      </c>
    </row>
    <row r="39" spans="1:63" ht="49.5" customHeight="1" thickBot="1" x14ac:dyDescent="0.25">
      <c r="A39" s="402"/>
      <c r="B39" s="198" t="s">
        <v>31</v>
      </c>
      <c r="C39" s="18">
        <v>553061</v>
      </c>
      <c r="D39" s="19" t="s">
        <v>78</v>
      </c>
      <c r="E39" s="22" t="s">
        <v>77</v>
      </c>
      <c r="F39" s="108">
        <v>54</v>
      </c>
      <c r="G39" s="108">
        <v>10</v>
      </c>
      <c r="H39" s="108">
        <f t="shared" si="2"/>
        <v>64</v>
      </c>
      <c r="I39" s="55">
        <v>3</v>
      </c>
      <c r="J39" s="55">
        <v>1</v>
      </c>
      <c r="K39" s="170"/>
      <c r="L39" s="174">
        <f t="shared" si="3"/>
        <v>0</v>
      </c>
      <c r="M39" s="127">
        <f t="shared" si="4"/>
        <v>4</v>
      </c>
      <c r="N39" s="127">
        <f t="shared" si="5"/>
        <v>64</v>
      </c>
      <c r="O39" s="175">
        <f t="shared" si="6"/>
        <v>100</v>
      </c>
      <c r="P39" s="128">
        <f t="shared" si="7"/>
        <v>0</v>
      </c>
      <c r="Q39" s="64">
        <f t="shared" si="11"/>
        <v>1</v>
      </c>
      <c r="R39" s="64">
        <f t="shared" si="12"/>
        <v>10</v>
      </c>
      <c r="S39" s="180">
        <f t="shared" si="8"/>
        <v>100</v>
      </c>
      <c r="T39" s="181">
        <f t="shared" si="9"/>
        <v>0</v>
      </c>
      <c r="U39" s="64">
        <f t="shared" si="13"/>
        <v>3</v>
      </c>
      <c r="V39" s="64">
        <f t="shared" si="14"/>
        <v>54</v>
      </c>
      <c r="W39" s="185">
        <f t="shared" si="10"/>
        <v>100</v>
      </c>
      <c r="X39" s="151"/>
      <c r="Y39" s="181">
        <v>0</v>
      </c>
      <c r="Z39" s="64">
        <v>0</v>
      </c>
      <c r="AA39" s="180">
        <v>0</v>
      </c>
      <c r="AB39" s="128">
        <v>0</v>
      </c>
      <c r="AC39" s="64">
        <v>0</v>
      </c>
      <c r="AD39" s="129">
        <v>0</v>
      </c>
      <c r="AE39" s="181">
        <v>0</v>
      </c>
      <c r="AF39" s="64">
        <v>0</v>
      </c>
      <c r="AG39" s="180">
        <v>0</v>
      </c>
      <c r="AH39" s="128">
        <v>0</v>
      </c>
      <c r="AI39" s="64">
        <v>0</v>
      </c>
      <c r="AJ39" s="129">
        <v>0</v>
      </c>
      <c r="AK39" s="181">
        <v>0</v>
      </c>
      <c r="AL39" s="64">
        <v>1</v>
      </c>
      <c r="AM39" s="180">
        <v>10</v>
      </c>
      <c r="AN39" s="128">
        <v>0</v>
      </c>
      <c r="AO39" s="64">
        <v>0</v>
      </c>
      <c r="AP39" s="129">
        <v>0</v>
      </c>
      <c r="AQ39" s="181">
        <v>0</v>
      </c>
      <c r="AR39" s="64">
        <v>0</v>
      </c>
      <c r="AS39" s="180">
        <v>0</v>
      </c>
      <c r="AT39" s="128">
        <v>0</v>
      </c>
      <c r="AU39" s="64">
        <v>0</v>
      </c>
      <c r="AV39" s="129">
        <v>0</v>
      </c>
      <c r="AW39" s="181">
        <v>0</v>
      </c>
      <c r="AX39" s="64">
        <v>3</v>
      </c>
      <c r="AY39" s="180">
        <v>50</v>
      </c>
      <c r="AZ39" s="128">
        <v>0</v>
      </c>
      <c r="BA39" s="64">
        <v>0</v>
      </c>
      <c r="BB39" s="129">
        <v>0</v>
      </c>
      <c r="BC39" s="181">
        <v>0</v>
      </c>
      <c r="BD39" s="64">
        <v>0</v>
      </c>
      <c r="BE39" s="180">
        <v>0</v>
      </c>
      <c r="BF39" s="128">
        <v>0</v>
      </c>
      <c r="BG39" s="64">
        <v>0</v>
      </c>
      <c r="BH39" s="129">
        <v>4</v>
      </c>
      <c r="BI39" s="181">
        <v>0</v>
      </c>
      <c r="BJ39" s="64">
        <v>0</v>
      </c>
      <c r="BK39" s="180">
        <v>0</v>
      </c>
    </row>
    <row r="40" spans="1:63" ht="49.5" hidden="1" customHeight="1" x14ac:dyDescent="0.2">
      <c r="A40" s="420"/>
      <c r="B40" s="95" t="s">
        <v>40</v>
      </c>
      <c r="C40" s="37">
        <v>553301</v>
      </c>
      <c r="D40" s="38" t="s">
        <v>79</v>
      </c>
      <c r="E40" s="20" t="s">
        <v>80</v>
      </c>
      <c r="F40" s="103">
        <v>110</v>
      </c>
      <c r="G40" s="103">
        <v>262.81</v>
      </c>
      <c r="H40" s="103">
        <f t="shared" si="2"/>
        <v>372.81</v>
      </c>
      <c r="I40" s="23">
        <v>0</v>
      </c>
      <c r="J40" s="23">
        <v>0</v>
      </c>
      <c r="K40" s="168"/>
      <c r="L40" s="174">
        <f t="shared" si="3"/>
        <v>0</v>
      </c>
      <c r="M40" s="127">
        <f t="shared" si="4"/>
        <v>0</v>
      </c>
      <c r="N40" s="127">
        <f t="shared" si="5"/>
        <v>372.81</v>
      </c>
      <c r="O40" s="175">
        <f t="shared" si="6"/>
        <v>100</v>
      </c>
      <c r="P40" s="128">
        <f t="shared" si="7"/>
        <v>0</v>
      </c>
      <c r="Q40" s="64">
        <f t="shared" si="11"/>
        <v>0</v>
      </c>
      <c r="R40" s="64">
        <f t="shared" si="12"/>
        <v>262.81</v>
      </c>
      <c r="S40" s="180">
        <f t="shared" si="8"/>
        <v>100</v>
      </c>
      <c r="T40" s="181">
        <f t="shared" si="9"/>
        <v>0</v>
      </c>
      <c r="U40" s="64">
        <f t="shared" si="13"/>
        <v>0</v>
      </c>
      <c r="V40" s="64">
        <f t="shared" si="14"/>
        <v>110</v>
      </c>
      <c r="W40" s="185">
        <f t="shared" si="10"/>
        <v>100</v>
      </c>
      <c r="X40" s="151"/>
      <c r="Y40" s="181">
        <v>0</v>
      </c>
      <c r="Z40" s="64">
        <v>0</v>
      </c>
      <c r="AA40" s="180">
        <v>0</v>
      </c>
      <c r="AB40" s="128">
        <v>0</v>
      </c>
      <c r="AC40" s="64">
        <v>0</v>
      </c>
      <c r="AD40" s="129">
        <v>73.81</v>
      </c>
      <c r="AE40" s="181">
        <v>0</v>
      </c>
      <c r="AF40" s="64">
        <v>0</v>
      </c>
      <c r="AG40" s="180">
        <v>19</v>
      </c>
      <c r="AH40" s="128">
        <v>0</v>
      </c>
      <c r="AI40" s="64">
        <v>0</v>
      </c>
      <c r="AJ40" s="129">
        <v>0</v>
      </c>
      <c r="AK40" s="181">
        <v>0</v>
      </c>
      <c r="AL40" s="64">
        <v>0</v>
      </c>
      <c r="AM40" s="180">
        <v>160</v>
      </c>
      <c r="AN40" s="128">
        <v>0</v>
      </c>
      <c r="AO40" s="64">
        <v>0</v>
      </c>
      <c r="AP40" s="129">
        <v>0</v>
      </c>
      <c r="AQ40" s="181">
        <v>0</v>
      </c>
      <c r="AR40" s="64">
        <v>0</v>
      </c>
      <c r="AS40" s="180">
        <v>10</v>
      </c>
      <c r="AT40" s="128">
        <v>0</v>
      </c>
      <c r="AU40" s="64">
        <v>0</v>
      </c>
      <c r="AV40" s="129">
        <v>0</v>
      </c>
      <c r="AW40" s="181">
        <v>0</v>
      </c>
      <c r="AX40" s="64">
        <v>0</v>
      </c>
      <c r="AY40" s="180">
        <v>80</v>
      </c>
      <c r="AZ40" s="128">
        <v>0</v>
      </c>
      <c r="BA40" s="64">
        <v>0</v>
      </c>
      <c r="BB40" s="129">
        <v>16</v>
      </c>
      <c r="BC40" s="181">
        <v>0</v>
      </c>
      <c r="BD40" s="64">
        <v>0</v>
      </c>
      <c r="BE40" s="180">
        <v>0</v>
      </c>
      <c r="BF40" s="128">
        <v>0</v>
      </c>
      <c r="BG40" s="64">
        <v>0</v>
      </c>
      <c r="BH40" s="129">
        <v>14</v>
      </c>
      <c r="BI40" s="181">
        <v>0</v>
      </c>
      <c r="BJ40" s="64">
        <v>0</v>
      </c>
      <c r="BK40" s="180">
        <v>0</v>
      </c>
    </row>
    <row r="41" spans="1:63" ht="49.5" hidden="1" customHeight="1" thickBot="1" x14ac:dyDescent="0.25">
      <c r="A41" s="402"/>
      <c r="B41" s="219" t="s">
        <v>40</v>
      </c>
      <c r="C41" s="39">
        <v>323000</v>
      </c>
      <c r="D41" s="40" t="s">
        <v>60</v>
      </c>
      <c r="E41" s="25" t="s">
        <v>61</v>
      </c>
      <c r="F41" s="105">
        <v>100</v>
      </c>
      <c r="G41" s="105">
        <v>1427.87</v>
      </c>
      <c r="H41" s="105">
        <f t="shared" si="2"/>
        <v>1527.87</v>
      </c>
      <c r="I41" s="30">
        <v>0</v>
      </c>
      <c r="J41" s="30">
        <v>0</v>
      </c>
      <c r="K41" s="232"/>
      <c r="L41" s="221">
        <f t="shared" si="3"/>
        <v>0</v>
      </c>
      <c r="M41" s="118">
        <f t="shared" si="4"/>
        <v>0</v>
      </c>
      <c r="N41" s="118">
        <f t="shared" si="5"/>
        <v>1527.87</v>
      </c>
      <c r="O41" s="249">
        <f t="shared" si="6"/>
        <v>100</v>
      </c>
      <c r="P41" s="131">
        <f t="shared" si="7"/>
        <v>0</v>
      </c>
      <c r="Q41" s="133">
        <f t="shared" si="11"/>
        <v>0</v>
      </c>
      <c r="R41" s="133">
        <f t="shared" si="12"/>
        <v>1427.87</v>
      </c>
      <c r="S41" s="223">
        <f t="shared" si="8"/>
        <v>100</v>
      </c>
      <c r="T41" s="136">
        <f t="shared" si="9"/>
        <v>0</v>
      </c>
      <c r="U41" s="133">
        <f t="shared" si="13"/>
        <v>0</v>
      </c>
      <c r="V41" s="133">
        <f t="shared" si="14"/>
        <v>100</v>
      </c>
      <c r="W41" s="224">
        <f t="shared" si="10"/>
        <v>100</v>
      </c>
      <c r="X41" s="152"/>
      <c r="Y41" s="136">
        <v>0</v>
      </c>
      <c r="Z41" s="133">
        <v>0</v>
      </c>
      <c r="AA41" s="223">
        <v>0</v>
      </c>
      <c r="AB41" s="131">
        <v>0</v>
      </c>
      <c r="AC41" s="133">
        <v>0</v>
      </c>
      <c r="AD41" s="132">
        <v>0</v>
      </c>
      <c r="AE41" s="136">
        <v>0</v>
      </c>
      <c r="AF41" s="133">
        <v>0</v>
      </c>
      <c r="AG41" s="223">
        <v>313.07</v>
      </c>
      <c r="AH41" s="131">
        <v>0</v>
      </c>
      <c r="AI41" s="133">
        <v>0</v>
      </c>
      <c r="AJ41" s="132">
        <v>0</v>
      </c>
      <c r="AK41" s="136">
        <v>0</v>
      </c>
      <c r="AL41" s="133">
        <v>0</v>
      </c>
      <c r="AM41" s="223">
        <v>1104.8</v>
      </c>
      <c r="AN41" s="131">
        <v>0</v>
      </c>
      <c r="AO41" s="133">
        <v>0</v>
      </c>
      <c r="AP41" s="132">
        <v>0</v>
      </c>
      <c r="AQ41" s="136">
        <v>0</v>
      </c>
      <c r="AR41" s="133">
        <v>0</v>
      </c>
      <c r="AS41" s="223">
        <v>10</v>
      </c>
      <c r="AT41" s="131">
        <v>0</v>
      </c>
      <c r="AU41" s="133">
        <v>0</v>
      </c>
      <c r="AV41" s="132">
        <v>0</v>
      </c>
      <c r="AW41" s="136">
        <v>0</v>
      </c>
      <c r="AX41" s="133">
        <v>0</v>
      </c>
      <c r="AY41" s="223">
        <v>0</v>
      </c>
      <c r="AZ41" s="131">
        <v>0</v>
      </c>
      <c r="BA41" s="133">
        <v>0</v>
      </c>
      <c r="BB41" s="132">
        <v>0</v>
      </c>
      <c r="BC41" s="136">
        <v>0</v>
      </c>
      <c r="BD41" s="133">
        <v>0</v>
      </c>
      <c r="BE41" s="223">
        <v>0</v>
      </c>
      <c r="BF41" s="131">
        <v>0</v>
      </c>
      <c r="BG41" s="133">
        <v>0</v>
      </c>
      <c r="BH41" s="132">
        <v>100</v>
      </c>
      <c r="BI41" s="136">
        <v>0</v>
      </c>
      <c r="BJ41" s="133">
        <v>0</v>
      </c>
      <c r="BK41" s="223">
        <v>0</v>
      </c>
    </row>
    <row r="42" spans="1:63" ht="49.5" customHeight="1" x14ac:dyDescent="0.2">
      <c r="A42" s="398" t="s">
        <v>81</v>
      </c>
      <c r="B42" s="212" t="s">
        <v>31</v>
      </c>
      <c r="C42" s="15">
        <v>554101</v>
      </c>
      <c r="D42" s="16" t="s">
        <v>82</v>
      </c>
      <c r="E42" s="27" t="s">
        <v>74</v>
      </c>
      <c r="F42" s="102">
        <v>50</v>
      </c>
      <c r="G42" s="102">
        <v>185</v>
      </c>
      <c r="H42" s="102">
        <f t="shared" si="2"/>
        <v>235</v>
      </c>
      <c r="I42" s="53">
        <v>0</v>
      </c>
      <c r="J42" s="53">
        <v>5</v>
      </c>
      <c r="K42" s="245"/>
      <c r="L42" s="214">
        <f t="shared" si="3"/>
        <v>0</v>
      </c>
      <c r="M42" s="114">
        <f t="shared" si="4"/>
        <v>5</v>
      </c>
      <c r="N42" s="114">
        <f t="shared" si="5"/>
        <v>235</v>
      </c>
      <c r="O42" s="248">
        <f t="shared" si="6"/>
        <v>100</v>
      </c>
      <c r="P42" s="123">
        <f t="shared" si="7"/>
        <v>0</v>
      </c>
      <c r="Q42" s="125">
        <f t="shared" si="11"/>
        <v>5</v>
      </c>
      <c r="R42" s="125">
        <f t="shared" si="12"/>
        <v>185</v>
      </c>
      <c r="S42" s="216">
        <f t="shared" si="8"/>
        <v>100</v>
      </c>
      <c r="T42" s="218">
        <f t="shared" si="9"/>
        <v>0</v>
      </c>
      <c r="U42" s="125">
        <f t="shared" si="13"/>
        <v>0</v>
      </c>
      <c r="V42" s="125">
        <f t="shared" si="14"/>
        <v>50</v>
      </c>
      <c r="W42" s="216">
        <f t="shared" si="10"/>
        <v>100</v>
      </c>
      <c r="X42" s="142"/>
      <c r="Y42" s="218">
        <v>0</v>
      </c>
      <c r="Z42" s="125">
        <v>5</v>
      </c>
      <c r="AA42" s="216">
        <v>70</v>
      </c>
      <c r="AB42" s="123">
        <v>0</v>
      </c>
      <c r="AC42" s="125">
        <v>0</v>
      </c>
      <c r="AD42" s="124">
        <v>0</v>
      </c>
      <c r="AE42" s="218">
        <v>0</v>
      </c>
      <c r="AF42" s="125">
        <v>0</v>
      </c>
      <c r="AG42" s="216">
        <v>100</v>
      </c>
      <c r="AH42" s="123">
        <v>0</v>
      </c>
      <c r="AI42" s="125">
        <v>0</v>
      </c>
      <c r="AJ42" s="124">
        <v>0</v>
      </c>
      <c r="AK42" s="218">
        <v>0</v>
      </c>
      <c r="AL42" s="125">
        <v>0</v>
      </c>
      <c r="AM42" s="216">
        <v>0</v>
      </c>
      <c r="AN42" s="123">
        <v>0</v>
      </c>
      <c r="AO42" s="125">
        <v>0</v>
      </c>
      <c r="AP42" s="124">
        <v>0</v>
      </c>
      <c r="AQ42" s="218">
        <v>0</v>
      </c>
      <c r="AR42" s="125">
        <v>0</v>
      </c>
      <c r="AS42" s="216">
        <v>15</v>
      </c>
      <c r="AT42" s="123">
        <v>0</v>
      </c>
      <c r="AU42" s="125">
        <v>0</v>
      </c>
      <c r="AV42" s="124">
        <v>0</v>
      </c>
      <c r="AW42" s="218">
        <v>0</v>
      </c>
      <c r="AX42" s="125">
        <v>0</v>
      </c>
      <c r="AY42" s="216">
        <v>40</v>
      </c>
      <c r="AZ42" s="123">
        <v>0</v>
      </c>
      <c r="BA42" s="125">
        <v>0</v>
      </c>
      <c r="BB42" s="124">
        <v>0</v>
      </c>
      <c r="BC42" s="218">
        <v>0</v>
      </c>
      <c r="BD42" s="125">
        <v>0</v>
      </c>
      <c r="BE42" s="216">
        <v>10</v>
      </c>
      <c r="BF42" s="123">
        <v>0</v>
      </c>
      <c r="BG42" s="125">
        <v>0</v>
      </c>
      <c r="BH42" s="124">
        <v>0</v>
      </c>
      <c r="BI42" s="218">
        <v>0</v>
      </c>
      <c r="BJ42" s="125">
        <v>0</v>
      </c>
      <c r="BK42" s="216">
        <v>0</v>
      </c>
    </row>
    <row r="43" spans="1:63" ht="49.5" customHeight="1" x14ac:dyDescent="0.2">
      <c r="A43" s="399"/>
      <c r="B43" s="198" t="s">
        <v>31</v>
      </c>
      <c r="C43" s="18">
        <v>554201</v>
      </c>
      <c r="D43" s="19" t="s">
        <v>83</v>
      </c>
      <c r="E43" s="22" t="s">
        <v>74</v>
      </c>
      <c r="F43" s="100">
        <v>88</v>
      </c>
      <c r="G43" s="100">
        <v>0</v>
      </c>
      <c r="H43" s="100">
        <f t="shared" si="2"/>
        <v>88</v>
      </c>
      <c r="I43" s="54">
        <v>0</v>
      </c>
      <c r="J43" s="54">
        <v>0</v>
      </c>
      <c r="K43" s="170"/>
      <c r="L43" s="174">
        <f t="shared" si="3"/>
        <v>0</v>
      </c>
      <c r="M43" s="127">
        <f t="shared" si="4"/>
        <v>0</v>
      </c>
      <c r="N43" s="127">
        <f t="shared" si="5"/>
        <v>88</v>
      </c>
      <c r="O43" s="175">
        <f t="shared" si="6"/>
        <v>100</v>
      </c>
      <c r="P43" s="128">
        <f t="shared" si="7"/>
        <v>0</v>
      </c>
      <c r="Q43" s="64">
        <f t="shared" si="11"/>
        <v>0</v>
      </c>
      <c r="R43" s="64">
        <f t="shared" si="12"/>
        <v>0</v>
      </c>
      <c r="S43" s="180" t="e">
        <f t="shared" si="8"/>
        <v>#DIV/0!</v>
      </c>
      <c r="T43" s="181">
        <f t="shared" si="9"/>
        <v>0</v>
      </c>
      <c r="U43" s="64">
        <f t="shared" si="13"/>
        <v>0</v>
      </c>
      <c r="V43" s="64">
        <f t="shared" si="14"/>
        <v>88</v>
      </c>
      <c r="W43" s="180">
        <f t="shared" si="10"/>
        <v>100</v>
      </c>
      <c r="X43" s="151"/>
      <c r="Y43" s="181">
        <v>0</v>
      </c>
      <c r="Z43" s="64">
        <v>0</v>
      </c>
      <c r="AA43" s="180">
        <v>0</v>
      </c>
      <c r="AB43" s="128">
        <v>0</v>
      </c>
      <c r="AC43" s="64">
        <v>0</v>
      </c>
      <c r="AD43" s="129">
        <v>0</v>
      </c>
      <c r="AE43" s="181">
        <v>0</v>
      </c>
      <c r="AF43" s="64">
        <v>0</v>
      </c>
      <c r="AG43" s="180">
        <v>0</v>
      </c>
      <c r="AH43" s="128">
        <v>0</v>
      </c>
      <c r="AI43" s="64">
        <v>0</v>
      </c>
      <c r="AJ43" s="129">
        <v>0</v>
      </c>
      <c r="AK43" s="181">
        <v>0</v>
      </c>
      <c r="AL43" s="64">
        <v>0</v>
      </c>
      <c r="AM43" s="180">
        <v>0</v>
      </c>
      <c r="AN43" s="128">
        <v>0</v>
      </c>
      <c r="AO43" s="64">
        <v>0</v>
      </c>
      <c r="AP43" s="129">
        <v>0</v>
      </c>
      <c r="AQ43" s="181">
        <v>0</v>
      </c>
      <c r="AR43" s="64">
        <v>0</v>
      </c>
      <c r="AS43" s="180">
        <v>0</v>
      </c>
      <c r="AT43" s="128">
        <v>0</v>
      </c>
      <c r="AU43" s="64">
        <v>0</v>
      </c>
      <c r="AV43" s="129">
        <v>0</v>
      </c>
      <c r="AW43" s="181">
        <v>0</v>
      </c>
      <c r="AX43" s="64">
        <v>0</v>
      </c>
      <c r="AY43" s="180">
        <v>65</v>
      </c>
      <c r="AZ43" s="128">
        <v>0</v>
      </c>
      <c r="BA43" s="64">
        <v>0</v>
      </c>
      <c r="BB43" s="129">
        <v>0</v>
      </c>
      <c r="BC43" s="181">
        <v>0</v>
      </c>
      <c r="BD43" s="64">
        <v>0</v>
      </c>
      <c r="BE43" s="180">
        <v>13</v>
      </c>
      <c r="BF43" s="128">
        <v>0</v>
      </c>
      <c r="BG43" s="64">
        <v>0</v>
      </c>
      <c r="BH43" s="129">
        <v>10</v>
      </c>
      <c r="BI43" s="181">
        <v>0</v>
      </c>
      <c r="BJ43" s="64">
        <v>0</v>
      </c>
      <c r="BK43" s="180">
        <v>0</v>
      </c>
    </row>
    <row r="44" spans="1:63" ht="49.5" customHeight="1" x14ac:dyDescent="0.2">
      <c r="A44" s="399"/>
      <c r="B44" s="198" t="s">
        <v>31</v>
      </c>
      <c r="C44" s="18">
        <v>554301</v>
      </c>
      <c r="D44" s="19" t="s">
        <v>84</v>
      </c>
      <c r="E44" s="22" t="s">
        <v>74</v>
      </c>
      <c r="F44" s="100">
        <v>186</v>
      </c>
      <c r="G44" s="100">
        <v>418</v>
      </c>
      <c r="H44" s="100">
        <f t="shared" si="2"/>
        <v>604</v>
      </c>
      <c r="I44" s="54">
        <v>22</v>
      </c>
      <c r="J44" s="54">
        <v>21</v>
      </c>
      <c r="K44" s="170"/>
      <c r="L44" s="174">
        <f t="shared" si="3"/>
        <v>0</v>
      </c>
      <c r="M44" s="127">
        <f t="shared" si="4"/>
        <v>43</v>
      </c>
      <c r="N44" s="127">
        <f t="shared" si="5"/>
        <v>604</v>
      </c>
      <c r="O44" s="175">
        <f t="shared" si="6"/>
        <v>100</v>
      </c>
      <c r="P44" s="128">
        <f t="shared" si="7"/>
        <v>0</v>
      </c>
      <c r="Q44" s="64">
        <f t="shared" si="11"/>
        <v>21</v>
      </c>
      <c r="R44" s="64">
        <f t="shared" si="12"/>
        <v>418</v>
      </c>
      <c r="S44" s="180">
        <f t="shared" si="8"/>
        <v>100</v>
      </c>
      <c r="T44" s="181">
        <f t="shared" si="9"/>
        <v>0</v>
      </c>
      <c r="U44" s="64">
        <f t="shared" si="13"/>
        <v>22</v>
      </c>
      <c r="V44" s="64">
        <f t="shared" si="14"/>
        <v>186</v>
      </c>
      <c r="W44" s="180">
        <f t="shared" si="10"/>
        <v>100</v>
      </c>
      <c r="X44" s="151"/>
      <c r="Y44" s="181">
        <v>0</v>
      </c>
      <c r="Z44" s="64">
        <v>4</v>
      </c>
      <c r="AA44" s="180">
        <v>180</v>
      </c>
      <c r="AB44" s="128">
        <v>0</v>
      </c>
      <c r="AC44" s="64">
        <v>0</v>
      </c>
      <c r="AD44" s="129">
        <v>0</v>
      </c>
      <c r="AE44" s="181">
        <v>0</v>
      </c>
      <c r="AF44" s="64">
        <v>0</v>
      </c>
      <c r="AG44" s="180">
        <v>0</v>
      </c>
      <c r="AH44" s="128">
        <v>0</v>
      </c>
      <c r="AI44" s="64">
        <v>12</v>
      </c>
      <c r="AJ44" s="129">
        <v>105</v>
      </c>
      <c r="AK44" s="181">
        <v>0</v>
      </c>
      <c r="AL44" s="64">
        <v>5</v>
      </c>
      <c r="AM44" s="180">
        <v>100</v>
      </c>
      <c r="AN44" s="128">
        <v>0</v>
      </c>
      <c r="AO44" s="64">
        <v>0</v>
      </c>
      <c r="AP44" s="129">
        <v>33</v>
      </c>
      <c r="AQ44" s="181">
        <v>0</v>
      </c>
      <c r="AR44" s="64">
        <v>0</v>
      </c>
      <c r="AS44" s="180">
        <v>0</v>
      </c>
      <c r="AT44" s="128">
        <v>0</v>
      </c>
      <c r="AU44" s="64">
        <v>0</v>
      </c>
      <c r="AV44" s="129">
        <v>0</v>
      </c>
      <c r="AW44" s="181">
        <v>0</v>
      </c>
      <c r="AX44" s="64">
        <v>0</v>
      </c>
      <c r="AY44" s="180">
        <v>80</v>
      </c>
      <c r="AZ44" s="128">
        <v>0</v>
      </c>
      <c r="BA44" s="64">
        <v>16</v>
      </c>
      <c r="BB44" s="129">
        <v>86</v>
      </c>
      <c r="BC44" s="181">
        <v>0</v>
      </c>
      <c r="BD44" s="64">
        <v>6</v>
      </c>
      <c r="BE44" s="180">
        <v>15</v>
      </c>
      <c r="BF44" s="128">
        <v>0</v>
      </c>
      <c r="BG44" s="64">
        <v>0</v>
      </c>
      <c r="BH44" s="129">
        <v>5</v>
      </c>
      <c r="BI44" s="181">
        <v>0</v>
      </c>
      <c r="BJ44" s="64">
        <v>0</v>
      </c>
      <c r="BK44" s="180">
        <v>0</v>
      </c>
    </row>
    <row r="45" spans="1:63" ht="49.5" customHeight="1" x14ac:dyDescent="0.2">
      <c r="A45" s="399"/>
      <c r="B45" s="198" t="s">
        <v>31</v>
      </c>
      <c r="C45" s="18">
        <v>554401</v>
      </c>
      <c r="D45" s="19" t="s">
        <v>85</v>
      </c>
      <c r="E45" s="22" t="s">
        <v>74</v>
      </c>
      <c r="F45" s="100">
        <v>210</v>
      </c>
      <c r="G45" s="100">
        <v>481</v>
      </c>
      <c r="H45" s="100">
        <f t="shared" si="2"/>
        <v>691</v>
      </c>
      <c r="I45" s="54">
        <v>36</v>
      </c>
      <c r="J45" s="54">
        <v>28</v>
      </c>
      <c r="K45" s="170"/>
      <c r="L45" s="394">
        <f t="shared" si="3"/>
        <v>0</v>
      </c>
      <c r="M45" s="127">
        <f t="shared" si="4"/>
        <v>64</v>
      </c>
      <c r="N45" s="127">
        <f t="shared" si="5"/>
        <v>691</v>
      </c>
      <c r="O45" s="175">
        <f t="shared" si="6"/>
        <v>100</v>
      </c>
      <c r="P45" s="128">
        <f t="shared" si="7"/>
        <v>0</v>
      </c>
      <c r="Q45" s="64">
        <f t="shared" si="11"/>
        <v>28</v>
      </c>
      <c r="R45" s="64">
        <f t="shared" si="12"/>
        <v>481</v>
      </c>
      <c r="S45" s="180">
        <f t="shared" si="8"/>
        <v>100</v>
      </c>
      <c r="T45" s="181">
        <f t="shared" si="9"/>
        <v>0</v>
      </c>
      <c r="U45" s="64">
        <f t="shared" si="13"/>
        <v>36</v>
      </c>
      <c r="V45" s="64">
        <f t="shared" si="14"/>
        <v>210</v>
      </c>
      <c r="W45" s="185">
        <f t="shared" si="10"/>
        <v>100</v>
      </c>
      <c r="X45" s="151"/>
      <c r="Y45" s="181">
        <v>0</v>
      </c>
      <c r="Z45" s="64">
        <v>3</v>
      </c>
      <c r="AA45" s="180">
        <v>50</v>
      </c>
      <c r="AB45" s="128">
        <v>0</v>
      </c>
      <c r="AC45" s="64">
        <v>0</v>
      </c>
      <c r="AD45" s="129">
        <v>0</v>
      </c>
      <c r="AE45" s="181">
        <v>0</v>
      </c>
      <c r="AF45" s="64">
        <v>0</v>
      </c>
      <c r="AG45" s="180">
        <v>50</v>
      </c>
      <c r="AH45" s="128">
        <v>0</v>
      </c>
      <c r="AI45" s="64">
        <v>25</v>
      </c>
      <c r="AJ45" s="129">
        <v>250</v>
      </c>
      <c r="AK45" s="181">
        <v>0</v>
      </c>
      <c r="AL45" s="64">
        <v>0</v>
      </c>
      <c r="AM45" s="180">
        <v>0</v>
      </c>
      <c r="AN45" s="128">
        <v>0</v>
      </c>
      <c r="AO45" s="64">
        <v>0</v>
      </c>
      <c r="AP45" s="129">
        <v>131</v>
      </c>
      <c r="AQ45" s="181">
        <v>0</v>
      </c>
      <c r="AR45" s="64">
        <v>0</v>
      </c>
      <c r="AS45" s="180">
        <v>0</v>
      </c>
      <c r="AT45" s="128">
        <v>0</v>
      </c>
      <c r="AU45" s="64">
        <v>0</v>
      </c>
      <c r="AV45" s="129">
        <v>0</v>
      </c>
      <c r="AW45" s="181">
        <v>0</v>
      </c>
      <c r="AX45" s="64">
        <v>0</v>
      </c>
      <c r="AY45" s="180">
        <v>140</v>
      </c>
      <c r="AZ45" s="128">
        <v>0</v>
      </c>
      <c r="BA45" s="64">
        <v>8</v>
      </c>
      <c r="BB45" s="129">
        <v>23</v>
      </c>
      <c r="BC45" s="181">
        <v>0</v>
      </c>
      <c r="BD45" s="64">
        <v>26</v>
      </c>
      <c r="BE45" s="180">
        <v>26</v>
      </c>
      <c r="BF45" s="128">
        <v>0</v>
      </c>
      <c r="BG45" s="64">
        <v>0</v>
      </c>
      <c r="BH45" s="129">
        <v>10</v>
      </c>
      <c r="BI45" s="391">
        <v>0</v>
      </c>
      <c r="BJ45" s="64">
        <v>2</v>
      </c>
      <c r="BK45" s="180">
        <v>11</v>
      </c>
    </row>
    <row r="46" spans="1:63" ht="49.5" customHeight="1" thickBot="1" x14ac:dyDescent="0.25">
      <c r="A46" s="399"/>
      <c r="B46" s="198" t="s">
        <v>31</v>
      </c>
      <c r="C46" s="18">
        <v>554010</v>
      </c>
      <c r="D46" s="19" t="s">
        <v>86</v>
      </c>
      <c r="E46" s="22" t="s">
        <v>87</v>
      </c>
      <c r="F46" s="103">
        <v>35</v>
      </c>
      <c r="G46" s="103">
        <v>29</v>
      </c>
      <c r="H46" s="103">
        <f t="shared" si="2"/>
        <v>64</v>
      </c>
      <c r="I46" s="44">
        <v>3</v>
      </c>
      <c r="J46" s="44">
        <v>5</v>
      </c>
      <c r="K46" s="164"/>
      <c r="L46" s="174">
        <f t="shared" si="3"/>
        <v>0</v>
      </c>
      <c r="M46" s="127">
        <f t="shared" si="4"/>
        <v>8</v>
      </c>
      <c r="N46" s="127">
        <f t="shared" si="5"/>
        <v>64</v>
      </c>
      <c r="O46" s="175">
        <f t="shared" si="6"/>
        <v>100</v>
      </c>
      <c r="P46" s="128">
        <f t="shared" si="7"/>
        <v>0</v>
      </c>
      <c r="Q46" s="64">
        <f t="shared" si="11"/>
        <v>5</v>
      </c>
      <c r="R46" s="64">
        <f t="shared" si="12"/>
        <v>29</v>
      </c>
      <c r="S46" s="180">
        <f t="shared" si="8"/>
        <v>100</v>
      </c>
      <c r="T46" s="181">
        <f t="shared" si="9"/>
        <v>0</v>
      </c>
      <c r="U46" s="64">
        <f t="shared" si="13"/>
        <v>3</v>
      </c>
      <c r="V46" s="64">
        <f t="shared" si="14"/>
        <v>35</v>
      </c>
      <c r="W46" s="185">
        <f t="shared" si="10"/>
        <v>100</v>
      </c>
      <c r="X46" s="151"/>
      <c r="Y46" s="181">
        <v>0</v>
      </c>
      <c r="Z46" s="64">
        <v>0</v>
      </c>
      <c r="AA46" s="180">
        <v>13</v>
      </c>
      <c r="AB46" s="128">
        <v>0</v>
      </c>
      <c r="AC46" s="64">
        <v>0</v>
      </c>
      <c r="AD46" s="129">
        <v>0</v>
      </c>
      <c r="AE46" s="181">
        <v>0</v>
      </c>
      <c r="AF46" s="64">
        <v>0</v>
      </c>
      <c r="AG46" s="180">
        <v>0</v>
      </c>
      <c r="AH46" s="128">
        <v>0</v>
      </c>
      <c r="AI46" s="64">
        <v>3</v>
      </c>
      <c r="AJ46" s="396">
        <v>9</v>
      </c>
      <c r="AK46" s="181">
        <v>0</v>
      </c>
      <c r="AL46" s="64">
        <v>1</v>
      </c>
      <c r="AM46" s="397">
        <v>2</v>
      </c>
      <c r="AN46" s="128">
        <v>0</v>
      </c>
      <c r="AO46" s="64">
        <v>1</v>
      </c>
      <c r="AP46" s="129">
        <v>5</v>
      </c>
      <c r="AQ46" s="181">
        <v>0</v>
      </c>
      <c r="AR46" s="64">
        <v>0</v>
      </c>
      <c r="AS46" s="180">
        <v>0</v>
      </c>
      <c r="AT46" s="128">
        <v>0</v>
      </c>
      <c r="AU46" s="64">
        <v>0</v>
      </c>
      <c r="AV46" s="129">
        <v>0</v>
      </c>
      <c r="AW46" s="181">
        <v>0</v>
      </c>
      <c r="AX46" s="64">
        <v>0</v>
      </c>
      <c r="AY46" s="180">
        <v>25</v>
      </c>
      <c r="AZ46" s="128">
        <v>0</v>
      </c>
      <c r="BA46" s="64">
        <v>1</v>
      </c>
      <c r="BB46" s="129">
        <v>4</v>
      </c>
      <c r="BC46" s="181">
        <v>0</v>
      </c>
      <c r="BD46" s="64">
        <v>1</v>
      </c>
      <c r="BE46" s="180">
        <v>4</v>
      </c>
      <c r="BF46" s="128">
        <v>0</v>
      </c>
      <c r="BG46" s="64">
        <v>0</v>
      </c>
      <c r="BH46" s="129">
        <v>0</v>
      </c>
      <c r="BI46" s="181">
        <v>0</v>
      </c>
      <c r="BJ46" s="64">
        <v>1</v>
      </c>
      <c r="BK46" s="180">
        <v>2</v>
      </c>
    </row>
    <row r="47" spans="1:63" ht="49.5" hidden="1" customHeight="1" x14ac:dyDescent="0.2">
      <c r="A47" s="399"/>
      <c r="B47" s="95" t="s">
        <v>40</v>
      </c>
      <c r="C47" s="37">
        <v>554611</v>
      </c>
      <c r="D47" s="38" t="s">
        <v>88</v>
      </c>
      <c r="E47" s="20" t="s">
        <v>59</v>
      </c>
      <c r="F47" s="103">
        <v>1202</v>
      </c>
      <c r="G47" s="103">
        <v>922</v>
      </c>
      <c r="H47" s="103">
        <f t="shared" si="2"/>
        <v>2124</v>
      </c>
      <c r="I47" s="23">
        <v>0</v>
      </c>
      <c r="J47" s="23">
        <v>0</v>
      </c>
      <c r="K47" s="168"/>
      <c r="L47" s="174">
        <f t="shared" si="3"/>
        <v>0</v>
      </c>
      <c r="M47" s="127">
        <f t="shared" si="4"/>
        <v>0</v>
      </c>
      <c r="N47" s="127">
        <f t="shared" si="5"/>
        <v>2124</v>
      </c>
      <c r="O47" s="175">
        <f t="shared" si="6"/>
        <v>100</v>
      </c>
      <c r="P47" s="128">
        <f t="shared" si="7"/>
        <v>0</v>
      </c>
      <c r="Q47" s="64">
        <f t="shared" si="11"/>
        <v>0</v>
      </c>
      <c r="R47" s="64">
        <f t="shared" si="12"/>
        <v>922</v>
      </c>
      <c r="S47" s="180">
        <f t="shared" si="8"/>
        <v>100</v>
      </c>
      <c r="T47" s="181">
        <f t="shared" si="9"/>
        <v>0</v>
      </c>
      <c r="U47" s="64">
        <f t="shared" si="13"/>
        <v>0</v>
      </c>
      <c r="V47" s="64">
        <f t="shared" si="14"/>
        <v>1202</v>
      </c>
      <c r="W47" s="185">
        <f t="shared" si="10"/>
        <v>100</v>
      </c>
      <c r="X47" s="151"/>
      <c r="Y47" s="181">
        <v>0</v>
      </c>
      <c r="Z47" s="64">
        <v>0</v>
      </c>
      <c r="AA47" s="180">
        <v>200</v>
      </c>
      <c r="AB47" s="128">
        <v>0</v>
      </c>
      <c r="AC47" s="64">
        <v>0</v>
      </c>
      <c r="AD47" s="129">
        <v>0</v>
      </c>
      <c r="AE47" s="181">
        <v>0</v>
      </c>
      <c r="AF47" s="64">
        <v>0</v>
      </c>
      <c r="AG47" s="180">
        <v>134</v>
      </c>
      <c r="AH47" s="128">
        <v>0</v>
      </c>
      <c r="AI47" s="64">
        <v>0</v>
      </c>
      <c r="AJ47" s="129">
        <v>320</v>
      </c>
      <c r="AK47" s="181">
        <v>0</v>
      </c>
      <c r="AL47" s="64">
        <v>0</v>
      </c>
      <c r="AM47" s="180">
        <v>100</v>
      </c>
      <c r="AN47" s="128">
        <v>0</v>
      </c>
      <c r="AO47" s="64">
        <v>0</v>
      </c>
      <c r="AP47" s="129">
        <v>148</v>
      </c>
      <c r="AQ47" s="181">
        <v>0</v>
      </c>
      <c r="AR47" s="64">
        <v>0</v>
      </c>
      <c r="AS47" s="180">
        <v>20</v>
      </c>
      <c r="AT47" s="128">
        <v>0</v>
      </c>
      <c r="AU47" s="64">
        <v>0</v>
      </c>
      <c r="AV47" s="129">
        <v>0</v>
      </c>
      <c r="AW47" s="181">
        <v>0</v>
      </c>
      <c r="AX47" s="64">
        <v>0</v>
      </c>
      <c r="AY47" s="180">
        <v>200</v>
      </c>
      <c r="AZ47" s="128">
        <v>0</v>
      </c>
      <c r="BA47" s="64">
        <v>0</v>
      </c>
      <c r="BB47" s="129">
        <v>212</v>
      </c>
      <c r="BC47" s="181">
        <v>0</v>
      </c>
      <c r="BD47" s="64">
        <v>0</v>
      </c>
      <c r="BE47" s="180">
        <v>700</v>
      </c>
      <c r="BF47" s="128">
        <v>0</v>
      </c>
      <c r="BG47" s="64">
        <v>0</v>
      </c>
      <c r="BH47" s="129">
        <v>30</v>
      </c>
      <c r="BI47" s="181">
        <v>0</v>
      </c>
      <c r="BJ47" s="64">
        <v>0</v>
      </c>
      <c r="BK47" s="180">
        <v>60</v>
      </c>
    </row>
    <row r="48" spans="1:63" ht="76.5" hidden="1" customHeight="1" thickBot="1" x14ac:dyDescent="0.25">
      <c r="A48" s="408"/>
      <c r="B48" s="219" t="s">
        <v>40</v>
      </c>
      <c r="C48" s="39">
        <v>323000</v>
      </c>
      <c r="D48" s="40" t="s">
        <v>60</v>
      </c>
      <c r="E48" s="25" t="s">
        <v>61</v>
      </c>
      <c r="F48" s="105">
        <v>371</v>
      </c>
      <c r="G48" s="105">
        <v>2756</v>
      </c>
      <c r="H48" s="105">
        <f t="shared" si="2"/>
        <v>3127</v>
      </c>
      <c r="I48" s="30">
        <v>0</v>
      </c>
      <c r="J48" s="30">
        <v>0</v>
      </c>
      <c r="K48" s="232"/>
      <c r="L48" s="221">
        <f t="shared" si="3"/>
        <v>0</v>
      </c>
      <c r="M48" s="118">
        <f t="shared" si="4"/>
        <v>0</v>
      </c>
      <c r="N48" s="118">
        <f t="shared" si="5"/>
        <v>3127</v>
      </c>
      <c r="O48" s="249">
        <f t="shared" si="6"/>
        <v>100</v>
      </c>
      <c r="P48" s="131">
        <f t="shared" si="7"/>
        <v>0</v>
      </c>
      <c r="Q48" s="133">
        <f t="shared" si="11"/>
        <v>0</v>
      </c>
      <c r="R48" s="133">
        <f t="shared" si="12"/>
        <v>2756</v>
      </c>
      <c r="S48" s="223">
        <f t="shared" si="8"/>
        <v>100</v>
      </c>
      <c r="T48" s="136">
        <f t="shared" si="9"/>
        <v>0</v>
      </c>
      <c r="U48" s="133">
        <f t="shared" si="13"/>
        <v>0</v>
      </c>
      <c r="V48" s="133">
        <f t="shared" si="14"/>
        <v>371</v>
      </c>
      <c r="W48" s="224">
        <f t="shared" si="10"/>
        <v>100</v>
      </c>
      <c r="X48" s="152"/>
      <c r="Y48" s="136">
        <v>0</v>
      </c>
      <c r="Z48" s="133">
        <v>0</v>
      </c>
      <c r="AA48" s="223">
        <v>0</v>
      </c>
      <c r="AB48" s="131">
        <v>0</v>
      </c>
      <c r="AC48" s="133">
        <v>0</v>
      </c>
      <c r="AD48" s="132">
        <v>0</v>
      </c>
      <c r="AE48" s="136">
        <v>0</v>
      </c>
      <c r="AF48" s="133">
        <v>0</v>
      </c>
      <c r="AG48" s="223">
        <v>60</v>
      </c>
      <c r="AH48" s="131">
        <v>0</v>
      </c>
      <c r="AI48" s="133">
        <v>0</v>
      </c>
      <c r="AJ48" s="132">
        <v>2156</v>
      </c>
      <c r="AK48" s="136">
        <v>0</v>
      </c>
      <c r="AL48" s="133">
        <v>0</v>
      </c>
      <c r="AM48" s="223">
        <v>500</v>
      </c>
      <c r="AN48" s="131">
        <v>0</v>
      </c>
      <c r="AO48" s="133">
        <v>0</v>
      </c>
      <c r="AP48" s="132">
        <v>0</v>
      </c>
      <c r="AQ48" s="136">
        <v>0</v>
      </c>
      <c r="AR48" s="133">
        <v>0</v>
      </c>
      <c r="AS48" s="223">
        <v>40</v>
      </c>
      <c r="AT48" s="131">
        <v>0</v>
      </c>
      <c r="AU48" s="133">
        <v>0</v>
      </c>
      <c r="AV48" s="132">
        <v>0</v>
      </c>
      <c r="AW48" s="136">
        <v>0</v>
      </c>
      <c r="AX48" s="133">
        <v>0</v>
      </c>
      <c r="AY48" s="223">
        <v>0</v>
      </c>
      <c r="AZ48" s="131">
        <v>0</v>
      </c>
      <c r="BA48" s="133">
        <v>0</v>
      </c>
      <c r="BB48" s="132">
        <v>0</v>
      </c>
      <c r="BC48" s="136">
        <v>0</v>
      </c>
      <c r="BD48" s="133">
        <v>0</v>
      </c>
      <c r="BE48" s="223">
        <v>120</v>
      </c>
      <c r="BF48" s="131">
        <v>0</v>
      </c>
      <c r="BG48" s="133">
        <v>0</v>
      </c>
      <c r="BH48" s="132">
        <v>251</v>
      </c>
      <c r="BI48" s="136">
        <v>0</v>
      </c>
      <c r="BJ48" s="133">
        <v>0</v>
      </c>
      <c r="BK48" s="223">
        <v>0</v>
      </c>
    </row>
    <row r="49" spans="1:68" ht="79.5" customHeight="1" thickBot="1" x14ac:dyDescent="0.25">
      <c r="A49" s="398" t="s">
        <v>89</v>
      </c>
      <c r="B49" s="212" t="s">
        <v>31</v>
      </c>
      <c r="C49" s="15">
        <v>908021</v>
      </c>
      <c r="D49" s="16" t="s">
        <v>90</v>
      </c>
      <c r="E49" s="27" t="s">
        <v>91</v>
      </c>
      <c r="F49" s="102">
        <v>17</v>
      </c>
      <c r="G49" s="102">
        <v>19</v>
      </c>
      <c r="H49" s="102">
        <f t="shared" si="2"/>
        <v>36</v>
      </c>
      <c r="I49" s="53">
        <v>2</v>
      </c>
      <c r="J49" s="53">
        <v>1</v>
      </c>
      <c r="K49" s="245"/>
      <c r="L49" s="214">
        <f t="shared" si="3"/>
        <v>0</v>
      </c>
      <c r="M49" s="114">
        <f t="shared" si="4"/>
        <v>3</v>
      </c>
      <c r="N49" s="114">
        <f t="shared" si="5"/>
        <v>36</v>
      </c>
      <c r="O49" s="248">
        <f t="shared" si="6"/>
        <v>100</v>
      </c>
      <c r="P49" s="123">
        <f t="shared" si="7"/>
        <v>0</v>
      </c>
      <c r="Q49" s="125">
        <f t="shared" si="11"/>
        <v>1</v>
      </c>
      <c r="R49" s="125">
        <f t="shared" si="12"/>
        <v>19</v>
      </c>
      <c r="S49" s="216">
        <f t="shared" si="8"/>
        <v>100</v>
      </c>
      <c r="T49" s="218">
        <f t="shared" si="9"/>
        <v>0</v>
      </c>
      <c r="U49" s="125">
        <f t="shared" si="13"/>
        <v>2</v>
      </c>
      <c r="V49" s="125">
        <f t="shared" si="14"/>
        <v>17</v>
      </c>
      <c r="W49" s="217">
        <f t="shared" si="10"/>
        <v>100</v>
      </c>
      <c r="X49" s="142"/>
      <c r="Y49" s="218">
        <v>0</v>
      </c>
      <c r="Z49" s="125">
        <v>0</v>
      </c>
      <c r="AA49" s="216">
        <v>4</v>
      </c>
      <c r="AB49" s="123">
        <v>0</v>
      </c>
      <c r="AC49" s="125">
        <v>0</v>
      </c>
      <c r="AD49" s="124">
        <v>5</v>
      </c>
      <c r="AE49" s="218">
        <v>0</v>
      </c>
      <c r="AF49" s="125">
        <v>0</v>
      </c>
      <c r="AG49" s="216">
        <v>2</v>
      </c>
      <c r="AH49" s="123">
        <v>0</v>
      </c>
      <c r="AI49" s="125">
        <v>0</v>
      </c>
      <c r="AJ49" s="124">
        <v>1</v>
      </c>
      <c r="AK49" s="218">
        <v>0</v>
      </c>
      <c r="AL49" s="125">
        <v>0</v>
      </c>
      <c r="AM49" s="216">
        <v>4</v>
      </c>
      <c r="AN49" s="123">
        <v>0</v>
      </c>
      <c r="AO49" s="125">
        <v>1</v>
      </c>
      <c r="AP49" s="124">
        <v>2</v>
      </c>
      <c r="AQ49" s="218">
        <v>0</v>
      </c>
      <c r="AR49" s="125">
        <v>0</v>
      </c>
      <c r="AS49" s="216">
        <v>1</v>
      </c>
      <c r="AT49" s="123">
        <v>0</v>
      </c>
      <c r="AU49" s="125">
        <v>0</v>
      </c>
      <c r="AV49" s="124">
        <v>4</v>
      </c>
      <c r="AW49" s="218">
        <v>0</v>
      </c>
      <c r="AX49" s="125">
        <v>0</v>
      </c>
      <c r="AY49" s="216">
        <v>2</v>
      </c>
      <c r="AZ49" s="123">
        <v>0</v>
      </c>
      <c r="BA49" s="125">
        <v>1</v>
      </c>
      <c r="BB49" s="124">
        <v>4</v>
      </c>
      <c r="BC49" s="218">
        <v>0</v>
      </c>
      <c r="BD49" s="125">
        <v>0</v>
      </c>
      <c r="BE49" s="216">
        <v>3</v>
      </c>
      <c r="BF49" s="123">
        <v>0</v>
      </c>
      <c r="BG49" s="125">
        <v>0</v>
      </c>
      <c r="BH49" s="124">
        <v>2</v>
      </c>
      <c r="BI49" s="218">
        <v>0</v>
      </c>
      <c r="BJ49" s="125">
        <v>1</v>
      </c>
      <c r="BK49" s="216">
        <v>2</v>
      </c>
    </row>
    <row r="50" spans="1:68" ht="49.5" hidden="1" customHeight="1" x14ac:dyDescent="0.2">
      <c r="A50" s="399"/>
      <c r="B50" s="95" t="s">
        <v>40</v>
      </c>
      <c r="C50" s="37">
        <v>910052</v>
      </c>
      <c r="D50" s="38" t="s">
        <v>92</v>
      </c>
      <c r="E50" s="22" t="s">
        <v>93</v>
      </c>
      <c r="F50" s="103">
        <v>476638.73</v>
      </c>
      <c r="G50" s="103">
        <v>404637</v>
      </c>
      <c r="H50" s="103">
        <f t="shared" si="2"/>
        <v>881275.73</v>
      </c>
      <c r="I50" s="23">
        <v>0</v>
      </c>
      <c r="J50" s="23">
        <v>0</v>
      </c>
      <c r="K50" s="168"/>
      <c r="L50" s="174">
        <f t="shared" si="3"/>
        <v>0</v>
      </c>
      <c r="M50" s="127">
        <f t="shared" si="4"/>
        <v>0</v>
      </c>
      <c r="N50" s="127">
        <f t="shared" si="5"/>
        <v>881275.73</v>
      </c>
      <c r="O50" s="175">
        <f t="shared" si="6"/>
        <v>100</v>
      </c>
      <c r="P50" s="128">
        <f t="shared" si="7"/>
        <v>0</v>
      </c>
      <c r="Q50" s="64">
        <f t="shared" si="11"/>
        <v>0</v>
      </c>
      <c r="R50" s="64">
        <f t="shared" si="12"/>
        <v>404637</v>
      </c>
      <c r="S50" s="180">
        <f t="shared" si="8"/>
        <v>100</v>
      </c>
      <c r="T50" s="181">
        <f t="shared" si="9"/>
        <v>0</v>
      </c>
      <c r="U50" s="64">
        <f t="shared" si="13"/>
        <v>0</v>
      </c>
      <c r="V50" s="64">
        <f t="shared" si="14"/>
        <v>476638.73</v>
      </c>
      <c r="W50" s="185">
        <f t="shared" si="10"/>
        <v>100</v>
      </c>
      <c r="X50" s="151"/>
      <c r="Y50" s="181">
        <v>0</v>
      </c>
      <c r="Z50" s="64">
        <v>0</v>
      </c>
      <c r="AA50" s="180">
        <v>50000</v>
      </c>
      <c r="AB50" s="128">
        <v>0</v>
      </c>
      <c r="AC50" s="64">
        <v>0</v>
      </c>
      <c r="AD50" s="129">
        <v>250000</v>
      </c>
      <c r="AE50" s="181">
        <v>0</v>
      </c>
      <c r="AF50" s="64">
        <v>0</v>
      </c>
      <c r="AG50" s="180">
        <v>11637</v>
      </c>
      <c r="AH50" s="128">
        <v>0</v>
      </c>
      <c r="AI50" s="64">
        <v>0</v>
      </c>
      <c r="AJ50" s="129">
        <v>8000</v>
      </c>
      <c r="AK50" s="181">
        <v>0</v>
      </c>
      <c r="AL50" s="64">
        <v>0</v>
      </c>
      <c r="AM50" s="180">
        <v>20000</v>
      </c>
      <c r="AN50" s="128">
        <v>0</v>
      </c>
      <c r="AO50" s="64">
        <v>0</v>
      </c>
      <c r="AP50" s="129">
        <v>60000</v>
      </c>
      <c r="AQ50" s="181">
        <v>0</v>
      </c>
      <c r="AR50" s="64">
        <v>0</v>
      </c>
      <c r="AS50" s="180">
        <v>5000</v>
      </c>
      <c r="AT50" s="128">
        <v>0</v>
      </c>
      <c r="AU50" s="64">
        <v>0</v>
      </c>
      <c r="AV50" s="129">
        <v>303320.73</v>
      </c>
      <c r="AW50" s="181">
        <v>0</v>
      </c>
      <c r="AX50" s="64">
        <v>0</v>
      </c>
      <c r="AY50" s="180">
        <v>24838</v>
      </c>
      <c r="AZ50" s="128">
        <v>0</v>
      </c>
      <c r="BA50" s="64">
        <v>0</v>
      </c>
      <c r="BB50" s="129">
        <v>20480</v>
      </c>
      <c r="BC50" s="181">
        <v>0</v>
      </c>
      <c r="BD50" s="64">
        <v>0</v>
      </c>
      <c r="BE50" s="180">
        <v>88000</v>
      </c>
      <c r="BF50" s="128">
        <v>0</v>
      </c>
      <c r="BG50" s="64">
        <v>0</v>
      </c>
      <c r="BH50" s="129">
        <v>10000</v>
      </c>
      <c r="BI50" s="181">
        <v>0</v>
      </c>
      <c r="BJ50" s="64">
        <v>0</v>
      </c>
      <c r="BK50" s="180">
        <v>30000</v>
      </c>
    </row>
    <row r="51" spans="1:68" ht="61.5" hidden="1" customHeight="1" thickBot="1" x14ac:dyDescent="0.25">
      <c r="A51" s="400"/>
      <c r="B51" s="205" t="s">
        <v>40</v>
      </c>
      <c r="C51" s="41">
        <v>323000</v>
      </c>
      <c r="D51" s="73" t="s">
        <v>60</v>
      </c>
      <c r="E51" s="32" t="s">
        <v>61</v>
      </c>
      <c r="F51" s="104">
        <v>1296.92</v>
      </c>
      <c r="G51" s="104">
        <v>1466.1599999999999</v>
      </c>
      <c r="H51" s="104">
        <f t="shared" si="2"/>
        <v>2763.08</v>
      </c>
      <c r="I51" s="33">
        <v>0</v>
      </c>
      <c r="J51" s="33">
        <v>0</v>
      </c>
      <c r="K51" s="236"/>
      <c r="L51" s="206">
        <f t="shared" si="3"/>
        <v>0</v>
      </c>
      <c r="M51" s="138">
        <f t="shared" si="4"/>
        <v>0</v>
      </c>
      <c r="N51" s="138">
        <f t="shared" si="5"/>
        <v>2763.08</v>
      </c>
      <c r="O51" s="250">
        <f t="shared" si="6"/>
        <v>100</v>
      </c>
      <c r="P51" s="119">
        <f t="shared" si="7"/>
        <v>0</v>
      </c>
      <c r="Q51" s="120">
        <f t="shared" si="11"/>
        <v>0</v>
      </c>
      <c r="R51" s="120">
        <f t="shared" si="12"/>
        <v>1466.1599999999999</v>
      </c>
      <c r="S51" s="208">
        <f t="shared" si="8"/>
        <v>100</v>
      </c>
      <c r="T51" s="207">
        <f t="shared" si="9"/>
        <v>0</v>
      </c>
      <c r="U51" s="120">
        <f t="shared" si="13"/>
        <v>0</v>
      </c>
      <c r="V51" s="120">
        <f t="shared" si="14"/>
        <v>1296.92</v>
      </c>
      <c r="W51" s="209">
        <f t="shared" si="10"/>
        <v>100</v>
      </c>
      <c r="X51" s="210"/>
      <c r="Y51" s="207">
        <v>0</v>
      </c>
      <c r="Z51" s="120">
        <v>0</v>
      </c>
      <c r="AA51" s="208">
        <v>0</v>
      </c>
      <c r="AB51" s="119">
        <v>0</v>
      </c>
      <c r="AC51" s="120">
        <v>0</v>
      </c>
      <c r="AD51" s="139">
        <v>0</v>
      </c>
      <c r="AE51" s="207">
        <v>0</v>
      </c>
      <c r="AF51" s="120">
        <v>0</v>
      </c>
      <c r="AG51" s="208">
        <v>0</v>
      </c>
      <c r="AH51" s="119">
        <v>0</v>
      </c>
      <c r="AI51" s="120">
        <v>0</v>
      </c>
      <c r="AJ51" s="139">
        <v>0</v>
      </c>
      <c r="AK51" s="207">
        <v>0</v>
      </c>
      <c r="AL51" s="120">
        <v>0</v>
      </c>
      <c r="AM51" s="208">
        <v>500</v>
      </c>
      <c r="AN51" s="119">
        <v>0</v>
      </c>
      <c r="AO51" s="120">
        <v>0</v>
      </c>
      <c r="AP51" s="139">
        <v>946.16</v>
      </c>
      <c r="AQ51" s="207">
        <v>0</v>
      </c>
      <c r="AR51" s="120">
        <v>0</v>
      </c>
      <c r="AS51" s="208">
        <v>20</v>
      </c>
      <c r="AT51" s="119">
        <v>0</v>
      </c>
      <c r="AU51" s="120">
        <v>0</v>
      </c>
      <c r="AV51" s="139">
        <v>1146.92</v>
      </c>
      <c r="AW51" s="207">
        <v>0</v>
      </c>
      <c r="AX51" s="120">
        <v>0</v>
      </c>
      <c r="AY51" s="208">
        <v>0</v>
      </c>
      <c r="AZ51" s="119">
        <v>0</v>
      </c>
      <c r="BA51" s="120">
        <v>0</v>
      </c>
      <c r="BB51" s="139">
        <v>0</v>
      </c>
      <c r="BC51" s="207">
        <v>0</v>
      </c>
      <c r="BD51" s="120">
        <v>0</v>
      </c>
      <c r="BE51" s="208">
        <v>0</v>
      </c>
      <c r="BF51" s="119">
        <v>0</v>
      </c>
      <c r="BG51" s="120">
        <v>0</v>
      </c>
      <c r="BH51" s="139">
        <v>150</v>
      </c>
      <c r="BI51" s="207">
        <v>0</v>
      </c>
      <c r="BJ51" s="120">
        <v>0</v>
      </c>
      <c r="BK51" s="208">
        <v>0</v>
      </c>
    </row>
    <row r="52" spans="1:68" ht="49.5" customHeight="1" x14ac:dyDescent="0.2">
      <c r="A52" s="398" t="s">
        <v>94</v>
      </c>
      <c r="B52" s="212" t="s">
        <v>31</v>
      </c>
      <c r="C52" s="15">
        <v>908201</v>
      </c>
      <c r="D52" s="16" t="s">
        <v>95</v>
      </c>
      <c r="E52" s="27" t="s">
        <v>96</v>
      </c>
      <c r="F52" s="102">
        <v>4</v>
      </c>
      <c r="G52" s="102">
        <v>8</v>
      </c>
      <c r="H52" s="102">
        <f t="shared" si="2"/>
        <v>12</v>
      </c>
      <c r="I52" s="53">
        <v>1</v>
      </c>
      <c r="J52" s="53">
        <v>0</v>
      </c>
      <c r="K52" s="245"/>
      <c r="L52" s="214">
        <f t="shared" si="3"/>
        <v>0</v>
      </c>
      <c r="M52" s="114">
        <f t="shared" si="4"/>
        <v>1</v>
      </c>
      <c r="N52" s="114">
        <f t="shared" si="5"/>
        <v>12</v>
      </c>
      <c r="O52" s="248">
        <f t="shared" si="6"/>
        <v>100</v>
      </c>
      <c r="P52" s="123">
        <f t="shared" si="7"/>
        <v>0</v>
      </c>
      <c r="Q52" s="125">
        <f t="shared" si="11"/>
        <v>0</v>
      </c>
      <c r="R52" s="125">
        <f t="shared" si="12"/>
        <v>8</v>
      </c>
      <c r="S52" s="216">
        <f t="shared" si="8"/>
        <v>100</v>
      </c>
      <c r="T52" s="218">
        <f t="shared" si="9"/>
        <v>0</v>
      </c>
      <c r="U52" s="125">
        <f t="shared" si="13"/>
        <v>1</v>
      </c>
      <c r="V52" s="125">
        <f t="shared" si="14"/>
        <v>4</v>
      </c>
      <c r="W52" s="217">
        <f t="shared" si="10"/>
        <v>100</v>
      </c>
      <c r="X52" s="150"/>
      <c r="Y52" s="218">
        <v>0</v>
      </c>
      <c r="Z52" s="125">
        <v>0</v>
      </c>
      <c r="AA52" s="216">
        <v>4</v>
      </c>
      <c r="AB52" s="123">
        <v>0</v>
      </c>
      <c r="AC52" s="125">
        <v>0</v>
      </c>
      <c r="AD52" s="124">
        <v>2</v>
      </c>
      <c r="AE52" s="218">
        <v>0</v>
      </c>
      <c r="AF52" s="125">
        <v>0</v>
      </c>
      <c r="AG52" s="216">
        <v>1</v>
      </c>
      <c r="AH52" s="123">
        <v>0</v>
      </c>
      <c r="AI52" s="125">
        <v>0</v>
      </c>
      <c r="AJ52" s="124">
        <v>0</v>
      </c>
      <c r="AK52" s="218">
        <v>0</v>
      </c>
      <c r="AL52" s="125">
        <v>0</v>
      </c>
      <c r="AM52" s="216">
        <v>0</v>
      </c>
      <c r="AN52" s="123">
        <v>0</v>
      </c>
      <c r="AO52" s="125">
        <v>0</v>
      </c>
      <c r="AP52" s="124">
        <v>1</v>
      </c>
      <c r="AQ52" s="218">
        <v>0</v>
      </c>
      <c r="AR52" s="125">
        <v>0</v>
      </c>
      <c r="AS52" s="216">
        <v>0</v>
      </c>
      <c r="AT52" s="123">
        <v>0</v>
      </c>
      <c r="AU52" s="125">
        <v>1</v>
      </c>
      <c r="AV52" s="124">
        <v>2</v>
      </c>
      <c r="AW52" s="218">
        <v>0</v>
      </c>
      <c r="AX52" s="125">
        <v>0</v>
      </c>
      <c r="AY52" s="216">
        <v>0</v>
      </c>
      <c r="AZ52" s="123">
        <v>0</v>
      </c>
      <c r="BA52" s="125">
        <v>0</v>
      </c>
      <c r="BB52" s="124">
        <v>1</v>
      </c>
      <c r="BC52" s="218">
        <v>0</v>
      </c>
      <c r="BD52" s="125">
        <v>0</v>
      </c>
      <c r="BE52" s="216">
        <v>0</v>
      </c>
      <c r="BF52" s="123">
        <v>0</v>
      </c>
      <c r="BG52" s="125">
        <v>0</v>
      </c>
      <c r="BH52" s="124">
        <v>1</v>
      </c>
      <c r="BI52" s="218">
        <v>0</v>
      </c>
      <c r="BJ52" s="125">
        <v>0</v>
      </c>
      <c r="BK52" s="216">
        <v>0</v>
      </c>
    </row>
    <row r="53" spans="1:68" ht="49.5" customHeight="1" thickBot="1" x14ac:dyDescent="0.25">
      <c r="A53" s="399"/>
      <c r="B53" s="198" t="s">
        <v>31</v>
      </c>
      <c r="C53" s="18">
        <v>907030</v>
      </c>
      <c r="D53" s="19" t="s">
        <v>97</v>
      </c>
      <c r="E53" s="22" t="s">
        <v>98</v>
      </c>
      <c r="F53" s="103">
        <v>11</v>
      </c>
      <c r="G53" s="103">
        <v>4</v>
      </c>
      <c r="H53" s="103">
        <f t="shared" si="2"/>
        <v>15</v>
      </c>
      <c r="I53" s="44">
        <v>3</v>
      </c>
      <c r="J53" s="44">
        <v>0</v>
      </c>
      <c r="K53" s="164"/>
      <c r="L53" s="174">
        <f t="shared" si="3"/>
        <v>0</v>
      </c>
      <c r="M53" s="127">
        <f t="shared" si="4"/>
        <v>3</v>
      </c>
      <c r="N53" s="127">
        <f t="shared" si="5"/>
        <v>15</v>
      </c>
      <c r="O53" s="175">
        <f t="shared" si="6"/>
        <v>100</v>
      </c>
      <c r="P53" s="128">
        <f t="shared" si="7"/>
        <v>0</v>
      </c>
      <c r="Q53" s="64">
        <f t="shared" si="11"/>
        <v>0</v>
      </c>
      <c r="R53" s="64">
        <f t="shared" si="12"/>
        <v>4</v>
      </c>
      <c r="S53" s="180">
        <f t="shared" si="8"/>
        <v>100</v>
      </c>
      <c r="T53" s="181">
        <f t="shared" si="9"/>
        <v>0</v>
      </c>
      <c r="U53" s="64">
        <f t="shared" si="13"/>
        <v>3</v>
      </c>
      <c r="V53" s="64">
        <f t="shared" si="14"/>
        <v>11</v>
      </c>
      <c r="W53" s="185">
        <f t="shared" si="10"/>
        <v>100</v>
      </c>
      <c r="X53" s="151"/>
      <c r="Y53" s="181">
        <v>0</v>
      </c>
      <c r="Z53" s="64">
        <v>0</v>
      </c>
      <c r="AA53" s="180">
        <v>0</v>
      </c>
      <c r="AB53" s="128">
        <v>0</v>
      </c>
      <c r="AC53" s="64">
        <v>0</v>
      </c>
      <c r="AD53" s="129">
        <v>2</v>
      </c>
      <c r="AE53" s="181">
        <v>0</v>
      </c>
      <c r="AF53" s="64">
        <v>0</v>
      </c>
      <c r="AG53" s="180">
        <v>1</v>
      </c>
      <c r="AH53" s="128">
        <v>0</v>
      </c>
      <c r="AI53" s="64">
        <v>0</v>
      </c>
      <c r="AJ53" s="129">
        <v>0</v>
      </c>
      <c r="AK53" s="181">
        <v>0</v>
      </c>
      <c r="AL53" s="64">
        <v>0</v>
      </c>
      <c r="AM53" s="180">
        <v>0</v>
      </c>
      <c r="AN53" s="128">
        <v>0</v>
      </c>
      <c r="AO53" s="64">
        <v>0</v>
      </c>
      <c r="AP53" s="129">
        <v>1</v>
      </c>
      <c r="AQ53" s="181">
        <v>0</v>
      </c>
      <c r="AR53" s="64">
        <v>0</v>
      </c>
      <c r="AS53" s="180">
        <v>0</v>
      </c>
      <c r="AT53" s="128">
        <v>0</v>
      </c>
      <c r="AU53" s="64">
        <v>3</v>
      </c>
      <c r="AV53" s="129">
        <v>8</v>
      </c>
      <c r="AW53" s="181">
        <v>0</v>
      </c>
      <c r="AX53" s="64">
        <v>0</v>
      </c>
      <c r="AY53" s="180">
        <v>0</v>
      </c>
      <c r="AZ53" s="128">
        <v>0</v>
      </c>
      <c r="BA53" s="64">
        <v>0</v>
      </c>
      <c r="BB53" s="129">
        <v>1</v>
      </c>
      <c r="BC53" s="181">
        <v>0</v>
      </c>
      <c r="BD53" s="64">
        <v>0</v>
      </c>
      <c r="BE53" s="180">
        <v>0</v>
      </c>
      <c r="BF53" s="128">
        <v>0</v>
      </c>
      <c r="BG53" s="64">
        <v>0</v>
      </c>
      <c r="BH53" s="129">
        <v>2</v>
      </c>
      <c r="BI53" s="181">
        <v>0</v>
      </c>
      <c r="BJ53" s="64">
        <v>0</v>
      </c>
      <c r="BK53" s="180">
        <v>0</v>
      </c>
    </row>
    <row r="54" spans="1:68" ht="63" hidden="1" customHeight="1" thickBot="1" x14ac:dyDescent="0.25">
      <c r="A54" s="399"/>
      <c r="B54" s="95" t="s">
        <v>40</v>
      </c>
      <c r="C54" s="37">
        <v>910052</v>
      </c>
      <c r="D54" s="38" t="s">
        <v>92</v>
      </c>
      <c r="E54" s="22" t="s">
        <v>93</v>
      </c>
      <c r="F54" s="103">
        <v>165335.72999999998</v>
      </c>
      <c r="G54" s="103">
        <v>50832</v>
      </c>
      <c r="H54" s="103">
        <f t="shared" si="2"/>
        <v>216167.72999999998</v>
      </c>
      <c r="I54" s="23">
        <v>0</v>
      </c>
      <c r="J54" s="23">
        <v>0</v>
      </c>
      <c r="K54" s="168"/>
      <c r="L54" s="174">
        <f t="shared" si="3"/>
        <v>0</v>
      </c>
      <c r="M54" s="127">
        <f t="shared" si="4"/>
        <v>0</v>
      </c>
      <c r="N54" s="127">
        <f t="shared" si="5"/>
        <v>216167.72999999998</v>
      </c>
      <c r="O54" s="175">
        <f t="shared" si="6"/>
        <v>100</v>
      </c>
      <c r="P54" s="128">
        <f t="shared" si="7"/>
        <v>0</v>
      </c>
      <c r="Q54" s="64">
        <f t="shared" si="11"/>
        <v>0</v>
      </c>
      <c r="R54" s="64">
        <f t="shared" si="12"/>
        <v>50832</v>
      </c>
      <c r="S54" s="180">
        <f t="shared" si="8"/>
        <v>100</v>
      </c>
      <c r="T54" s="181">
        <f t="shared" si="9"/>
        <v>0</v>
      </c>
      <c r="U54" s="64">
        <f t="shared" si="13"/>
        <v>0</v>
      </c>
      <c r="V54" s="64">
        <f t="shared" si="14"/>
        <v>165335.72999999998</v>
      </c>
      <c r="W54" s="185">
        <f t="shared" si="10"/>
        <v>100</v>
      </c>
      <c r="X54" s="151"/>
      <c r="Y54" s="181">
        <v>0</v>
      </c>
      <c r="Z54" s="64">
        <v>0</v>
      </c>
      <c r="AA54" s="180">
        <v>5000</v>
      </c>
      <c r="AB54" s="128">
        <v>0</v>
      </c>
      <c r="AC54" s="64">
        <v>0</v>
      </c>
      <c r="AD54" s="129">
        <v>32192</v>
      </c>
      <c r="AE54" s="181">
        <v>0</v>
      </c>
      <c r="AF54" s="64">
        <v>0</v>
      </c>
      <c r="AG54" s="180">
        <v>3640</v>
      </c>
      <c r="AH54" s="128">
        <v>0</v>
      </c>
      <c r="AI54" s="64">
        <v>0</v>
      </c>
      <c r="AJ54" s="129">
        <v>0</v>
      </c>
      <c r="AK54" s="181">
        <v>0</v>
      </c>
      <c r="AL54" s="64">
        <v>0</v>
      </c>
      <c r="AM54" s="180">
        <v>0</v>
      </c>
      <c r="AN54" s="128">
        <v>0</v>
      </c>
      <c r="AO54" s="64">
        <v>0</v>
      </c>
      <c r="AP54" s="129">
        <v>10000</v>
      </c>
      <c r="AQ54" s="181">
        <v>0</v>
      </c>
      <c r="AR54" s="64">
        <v>0</v>
      </c>
      <c r="AS54" s="180">
        <v>0</v>
      </c>
      <c r="AT54" s="128">
        <v>0</v>
      </c>
      <c r="AU54" s="64">
        <v>0</v>
      </c>
      <c r="AV54" s="129">
        <v>103320.73</v>
      </c>
      <c r="AW54" s="181">
        <v>0</v>
      </c>
      <c r="AX54" s="64">
        <v>0</v>
      </c>
      <c r="AY54" s="180">
        <v>0</v>
      </c>
      <c r="AZ54" s="128">
        <v>0</v>
      </c>
      <c r="BA54" s="64">
        <v>0</v>
      </c>
      <c r="BB54" s="129">
        <v>52015</v>
      </c>
      <c r="BC54" s="181">
        <v>0</v>
      </c>
      <c r="BD54" s="64">
        <v>0</v>
      </c>
      <c r="BE54" s="180">
        <v>0</v>
      </c>
      <c r="BF54" s="128">
        <v>0</v>
      </c>
      <c r="BG54" s="64">
        <v>0</v>
      </c>
      <c r="BH54" s="129">
        <v>10000</v>
      </c>
      <c r="BI54" s="181">
        <v>0</v>
      </c>
      <c r="BJ54" s="64">
        <v>0</v>
      </c>
      <c r="BK54" s="180">
        <v>0</v>
      </c>
      <c r="BP54" s="246"/>
    </row>
    <row r="55" spans="1:68" ht="49.5" hidden="1" customHeight="1" thickBot="1" x14ac:dyDescent="0.25">
      <c r="A55" s="408"/>
      <c r="B55" s="219" t="s">
        <v>40</v>
      </c>
      <c r="C55" s="39">
        <v>323000</v>
      </c>
      <c r="D55" s="40" t="s">
        <v>60</v>
      </c>
      <c r="E55" s="25" t="s">
        <v>61</v>
      </c>
      <c r="F55" s="105">
        <v>723.46</v>
      </c>
      <c r="G55" s="105">
        <v>1036.46</v>
      </c>
      <c r="H55" s="105">
        <f t="shared" si="2"/>
        <v>1759.92</v>
      </c>
      <c r="I55" s="30">
        <v>0</v>
      </c>
      <c r="J55" s="30">
        <v>0</v>
      </c>
      <c r="K55" s="242"/>
      <c r="L55" s="221">
        <f t="shared" si="3"/>
        <v>0</v>
      </c>
      <c r="M55" s="118">
        <f t="shared" si="4"/>
        <v>0</v>
      </c>
      <c r="N55" s="118">
        <f t="shared" si="5"/>
        <v>1759.92</v>
      </c>
      <c r="O55" s="249">
        <f t="shared" si="6"/>
        <v>100</v>
      </c>
      <c r="P55" s="131">
        <f t="shared" si="7"/>
        <v>0</v>
      </c>
      <c r="Q55" s="133">
        <f t="shared" si="11"/>
        <v>0</v>
      </c>
      <c r="R55" s="133">
        <f t="shared" si="12"/>
        <v>1036.46</v>
      </c>
      <c r="S55" s="223">
        <f t="shared" si="8"/>
        <v>100</v>
      </c>
      <c r="T55" s="136">
        <f t="shared" si="9"/>
        <v>0</v>
      </c>
      <c r="U55" s="133">
        <f t="shared" si="13"/>
        <v>0</v>
      </c>
      <c r="V55" s="133">
        <f t="shared" si="14"/>
        <v>723.46</v>
      </c>
      <c r="W55" s="224">
        <f t="shared" si="10"/>
        <v>100</v>
      </c>
      <c r="X55" s="152"/>
      <c r="Y55" s="136">
        <v>0</v>
      </c>
      <c r="Z55" s="133">
        <v>0</v>
      </c>
      <c r="AA55" s="223">
        <v>0</v>
      </c>
      <c r="AB55" s="131">
        <v>0</v>
      </c>
      <c r="AC55" s="133">
        <v>0</v>
      </c>
      <c r="AD55" s="132">
        <v>0</v>
      </c>
      <c r="AE55" s="136">
        <v>0</v>
      </c>
      <c r="AF55" s="133">
        <v>0</v>
      </c>
      <c r="AG55" s="223">
        <v>90.3</v>
      </c>
      <c r="AH55" s="131">
        <v>0</v>
      </c>
      <c r="AI55" s="133">
        <v>0</v>
      </c>
      <c r="AJ55" s="132">
        <v>0</v>
      </c>
      <c r="AK55" s="136">
        <v>0</v>
      </c>
      <c r="AL55" s="133">
        <v>0</v>
      </c>
      <c r="AM55" s="223">
        <v>0</v>
      </c>
      <c r="AN55" s="131">
        <v>0</v>
      </c>
      <c r="AO55" s="133">
        <v>0</v>
      </c>
      <c r="AP55" s="132">
        <v>946.16</v>
      </c>
      <c r="AQ55" s="136">
        <v>0</v>
      </c>
      <c r="AR55" s="133">
        <v>0</v>
      </c>
      <c r="AS55" s="223">
        <v>0</v>
      </c>
      <c r="AT55" s="131">
        <v>0</v>
      </c>
      <c r="AU55" s="133">
        <v>0</v>
      </c>
      <c r="AV55" s="132">
        <v>573.46</v>
      </c>
      <c r="AW55" s="136">
        <v>0</v>
      </c>
      <c r="AX55" s="133">
        <v>0</v>
      </c>
      <c r="AY55" s="223">
        <v>0</v>
      </c>
      <c r="AZ55" s="131">
        <v>0</v>
      </c>
      <c r="BA55" s="133">
        <v>0</v>
      </c>
      <c r="BB55" s="132">
        <v>0</v>
      </c>
      <c r="BC55" s="136">
        <v>0</v>
      </c>
      <c r="BD55" s="133">
        <v>0</v>
      </c>
      <c r="BE55" s="223">
        <v>0</v>
      </c>
      <c r="BF55" s="131">
        <v>0</v>
      </c>
      <c r="BG55" s="133">
        <v>0</v>
      </c>
      <c r="BH55" s="132">
        <v>150</v>
      </c>
      <c r="BI55" s="136">
        <v>0</v>
      </c>
      <c r="BJ55" s="133">
        <v>0</v>
      </c>
      <c r="BK55" s="223">
        <v>0</v>
      </c>
    </row>
    <row r="56" spans="1:68" ht="49.5" customHeight="1" x14ac:dyDescent="0.2">
      <c r="A56" s="398" t="s">
        <v>99</v>
      </c>
      <c r="B56" s="212" t="s">
        <v>31</v>
      </c>
      <c r="C56" s="15">
        <v>908101</v>
      </c>
      <c r="D56" s="16" t="s">
        <v>100</v>
      </c>
      <c r="E56" s="27" t="s">
        <v>101</v>
      </c>
      <c r="F56" s="102">
        <v>9</v>
      </c>
      <c r="G56" s="102">
        <v>8</v>
      </c>
      <c r="H56" s="102">
        <f t="shared" si="2"/>
        <v>17</v>
      </c>
      <c r="I56" s="53">
        <v>1</v>
      </c>
      <c r="J56" s="53">
        <v>0</v>
      </c>
      <c r="K56" s="245"/>
      <c r="L56" s="214">
        <f t="shared" si="3"/>
        <v>0</v>
      </c>
      <c r="M56" s="114">
        <f t="shared" si="4"/>
        <v>1</v>
      </c>
      <c r="N56" s="114">
        <f t="shared" si="5"/>
        <v>17</v>
      </c>
      <c r="O56" s="248">
        <f t="shared" si="6"/>
        <v>100</v>
      </c>
      <c r="P56" s="123">
        <f t="shared" si="7"/>
        <v>0</v>
      </c>
      <c r="Q56" s="125">
        <f t="shared" si="11"/>
        <v>0</v>
      </c>
      <c r="R56" s="125">
        <f t="shared" si="12"/>
        <v>8</v>
      </c>
      <c r="S56" s="216">
        <f t="shared" si="8"/>
        <v>100</v>
      </c>
      <c r="T56" s="218">
        <f t="shared" si="9"/>
        <v>0</v>
      </c>
      <c r="U56" s="125">
        <f t="shared" si="13"/>
        <v>1</v>
      </c>
      <c r="V56" s="125">
        <f t="shared" si="14"/>
        <v>9</v>
      </c>
      <c r="W56" s="217">
        <f t="shared" si="10"/>
        <v>100</v>
      </c>
      <c r="X56" s="142"/>
      <c r="Y56" s="218">
        <v>0</v>
      </c>
      <c r="Z56" s="125">
        <v>0</v>
      </c>
      <c r="AA56" s="216">
        <v>2</v>
      </c>
      <c r="AB56" s="123">
        <v>0</v>
      </c>
      <c r="AC56" s="125">
        <v>0</v>
      </c>
      <c r="AD56" s="124">
        <v>1</v>
      </c>
      <c r="AE56" s="218">
        <v>0</v>
      </c>
      <c r="AF56" s="125">
        <v>0</v>
      </c>
      <c r="AG56" s="216">
        <v>1</v>
      </c>
      <c r="AH56" s="123">
        <v>0</v>
      </c>
      <c r="AI56" s="125">
        <v>0</v>
      </c>
      <c r="AJ56" s="124">
        <v>1</v>
      </c>
      <c r="AK56" s="218">
        <v>0</v>
      </c>
      <c r="AL56" s="125">
        <v>0</v>
      </c>
      <c r="AM56" s="216">
        <v>1</v>
      </c>
      <c r="AN56" s="123">
        <v>0</v>
      </c>
      <c r="AO56" s="125">
        <v>0</v>
      </c>
      <c r="AP56" s="124">
        <v>1</v>
      </c>
      <c r="AQ56" s="218">
        <v>0</v>
      </c>
      <c r="AR56" s="125">
        <v>0</v>
      </c>
      <c r="AS56" s="216">
        <v>1</v>
      </c>
      <c r="AT56" s="123">
        <v>0</v>
      </c>
      <c r="AU56" s="125">
        <v>1</v>
      </c>
      <c r="AV56" s="124">
        <v>4</v>
      </c>
      <c r="AW56" s="218">
        <v>0</v>
      </c>
      <c r="AX56" s="125">
        <v>0</v>
      </c>
      <c r="AY56" s="216">
        <v>1</v>
      </c>
      <c r="AZ56" s="123">
        <v>0</v>
      </c>
      <c r="BA56" s="125">
        <v>0</v>
      </c>
      <c r="BB56" s="124">
        <v>1</v>
      </c>
      <c r="BC56" s="218">
        <v>0</v>
      </c>
      <c r="BD56" s="125">
        <v>0</v>
      </c>
      <c r="BE56" s="216">
        <v>1</v>
      </c>
      <c r="BF56" s="123">
        <v>0</v>
      </c>
      <c r="BG56" s="125">
        <v>0</v>
      </c>
      <c r="BH56" s="124">
        <v>1</v>
      </c>
      <c r="BI56" s="218">
        <v>0</v>
      </c>
      <c r="BJ56" s="125">
        <v>0</v>
      </c>
      <c r="BK56" s="216">
        <v>1</v>
      </c>
    </row>
    <row r="57" spans="1:68" ht="49.5" customHeight="1" thickBot="1" x14ac:dyDescent="0.25">
      <c r="A57" s="399"/>
      <c r="B57" s="198" t="s">
        <v>31</v>
      </c>
      <c r="C57" s="18">
        <v>907030</v>
      </c>
      <c r="D57" s="19" t="s">
        <v>97</v>
      </c>
      <c r="E57" s="22" t="s">
        <v>98</v>
      </c>
      <c r="F57" s="100">
        <v>26</v>
      </c>
      <c r="G57" s="100">
        <v>28</v>
      </c>
      <c r="H57" s="100">
        <f t="shared" si="2"/>
        <v>54</v>
      </c>
      <c r="I57" s="54">
        <v>1</v>
      </c>
      <c r="J57" s="54">
        <v>0</v>
      </c>
      <c r="K57" s="170"/>
      <c r="L57" s="174">
        <f t="shared" si="3"/>
        <v>0</v>
      </c>
      <c r="M57" s="127">
        <f t="shared" si="4"/>
        <v>1</v>
      </c>
      <c r="N57" s="127">
        <f t="shared" si="5"/>
        <v>54</v>
      </c>
      <c r="O57" s="175">
        <f t="shared" si="6"/>
        <v>100</v>
      </c>
      <c r="P57" s="128">
        <f t="shared" si="7"/>
        <v>0</v>
      </c>
      <c r="Q57" s="64">
        <f t="shared" si="11"/>
        <v>0</v>
      </c>
      <c r="R57" s="64">
        <f t="shared" si="12"/>
        <v>28</v>
      </c>
      <c r="S57" s="180">
        <f t="shared" si="8"/>
        <v>100</v>
      </c>
      <c r="T57" s="181">
        <f t="shared" si="9"/>
        <v>0</v>
      </c>
      <c r="U57" s="64">
        <f t="shared" si="13"/>
        <v>1</v>
      </c>
      <c r="V57" s="64">
        <f t="shared" si="14"/>
        <v>26</v>
      </c>
      <c r="W57" s="185">
        <f t="shared" si="10"/>
        <v>100</v>
      </c>
      <c r="X57" s="151"/>
      <c r="Y57" s="181">
        <v>0</v>
      </c>
      <c r="Z57" s="64">
        <v>0</v>
      </c>
      <c r="AA57" s="180">
        <v>3</v>
      </c>
      <c r="AB57" s="128">
        <v>0</v>
      </c>
      <c r="AC57" s="64">
        <v>0</v>
      </c>
      <c r="AD57" s="129">
        <v>16</v>
      </c>
      <c r="AE57" s="181">
        <v>0</v>
      </c>
      <c r="AF57" s="64">
        <v>0</v>
      </c>
      <c r="AG57" s="180">
        <v>1</v>
      </c>
      <c r="AH57" s="128">
        <v>0</v>
      </c>
      <c r="AI57" s="64">
        <v>0</v>
      </c>
      <c r="AJ57" s="129">
        <v>4</v>
      </c>
      <c r="AK57" s="181">
        <v>0</v>
      </c>
      <c r="AL57" s="64">
        <v>0</v>
      </c>
      <c r="AM57" s="180">
        <v>3</v>
      </c>
      <c r="AN57" s="128">
        <v>0</v>
      </c>
      <c r="AO57" s="64">
        <v>0</v>
      </c>
      <c r="AP57" s="129">
        <v>1</v>
      </c>
      <c r="AQ57" s="181">
        <v>0</v>
      </c>
      <c r="AR57" s="64">
        <v>0</v>
      </c>
      <c r="AS57" s="180">
        <v>0</v>
      </c>
      <c r="AT57" s="128">
        <v>0</v>
      </c>
      <c r="AU57" s="64">
        <v>1</v>
      </c>
      <c r="AV57" s="129">
        <v>16</v>
      </c>
      <c r="AW57" s="181">
        <v>0</v>
      </c>
      <c r="AX57" s="64">
        <v>0</v>
      </c>
      <c r="AY57" s="180">
        <v>1</v>
      </c>
      <c r="AZ57" s="128">
        <v>0</v>
      </c>
      <c r="BA57" s="64">
        <v>0</v>
      </c>
      <c r="BB57" s="129">
        <v>2</v>
      </c>
      <c r="BC57" s="181">
        <v>0</v>
      </c>
      <c r="BD57" s="64">
        <v>0</v>
      </c>
      <c r="BE57" s="180">
        <v>1</v>
      </c>
      <c r="BF57" s="128">
        <v>0</v>
      </c>
      <c r="BG57" s="64">
        <v>0</v>
      </c>
      <c r="BH57" s="129">
        <v>2</v>
      </c>
      <c r="BI57" s="181">
        <v>0</v>
      </c>
      <c r="BJ57" s="64">
        <v>0</v>
      </c>
      <c r="BK57" s="180">
        <v>4</v>
      </c>
    </row>
    <row r="58" spans="1:68" ht="89.25" hidden="1" customHeight="1" x14ac:dyDescent="0.2">
      <c r="A58" s="399"/>
      <c r="B58" s="95" t="s">
        <v>40</v>
      </c>
      <c r="C58" s="37">
        <v>910052</v>
      </c>
      <c r="D58" s="38" t="s">
        <v>92</v>
      </c>
      <c r="E58" s="22" t="s">
        <v>93</v>
      </c>
      <c r="F58" s="103">
        <v>228094.36</v>
      </c>
      <c r="G58" s="103">
        <v>200021</v>
      </c>
      <c r="H58" s="103">
        <f t="shared" si="2"/>
        <v>428115.36</v>
      </c>
      <c r="I58" s="23">
        <v>0</v>
      </c>
      <c r="J58" s="23">
        <v>0</v>
      </c>
      <c r="K58" s="168"/>
      <c r="L58" s="174">
        <f t="shared" si="3"/>
        <v>0</v>
      </c>
      <c r="M58" s="127">
        <f t="shared" si="4"/>
        <v>0</v>
      </c>
      <c r="N58" s="127">
        <f t="shared" si="5"/>
        <v>428115.36</v>
      </c>
      <c r="O58" s="175">
        <f t="shared" si="6"/>
        <v>100</v>
      </c>
      <c r="P58" s="128">
        <f t="shared" si="7"/>
        <v>0</v>
      </c>
      <c r="Q58" s="64">
        <f t="shared" si="11"/>
        <v>0</v>
      </c>
      <c r="R58" s="64">
        <f t="shared" si="12"/>
        <v>200021</v>
      </c>
      <c r="S58" s="180">
        <f t="shared" si="8"/>
        <v>100</v>
      </c>
      <c r="T58" s="181">
        <f t="shared" si="9"/>
        <v>0</v>
      </c>
      <c r="U58" s="64">
        <f t="shared" si="13"/>
        <v>0</v>
      </c>
      <c r="V58" s="64">
        <f t="shared" si="14"/>
        <v>228094.36</v>
      </c>
      <c r="W58" s="185">
        <f t="shared" si="10"/>
        <v>100</v>
      </c>
      <c r="X58" s="151"/>
      <c r="Y58" s="181">
        <v>0</v>
      </c>
      <c r="Z58" s="64">
        <v>0</v>
      </c>
      <c r="AA58" s="180">
        <v>10000</v>
      </c>
      <c r="AB58" s="128">
        <v>0</v>
      </c>
      <c r="AC58" s="64">
        <v>0</v>
      </c>
      <c r="AD58" s="129">
        <v>90000</v>
      </c>
      <c r="AE58" s="181">
        <v>0</v>
      </c>
      <c r="AF58" s="64">
        <v>0</v>
      </c>
      <c r="AG58" s="180">
        <v>10800</v>
      </c>
      <c r="AH58" s="128">
        <v>0</v>
      </c>
      <c r="AI58" s="64">
        <v>0</v>
      </c>
      <c r="AJ58" s="129">
        <v>13000</v>
      </c>
      <c r="AK58" s="181">
        <v>0</v>
      </c>
      <c r="AL58" s="64">
        <v>0</v>
      </c>
      <c r="AM58" s="180">
        <v>65000</v>
      </c>
      <c r="AN58" s="128">
        <v>0</v>
      </c>
      <c r="AO58" s="64">
        <v>0</v>
      </c>
      <c r="AP58" s="129">
        <v>10221</v>
      </c>
      <c r="AQ58" s="181">
        <v>0</v>
      </c>
      <c r="AR58" s="64">
        <v>0</v>
      </c>
      <c r="AS58" s="180">
        <v>1000</v>
      </c>
      <c r="AT58" s="128">
        <v>0</v>
      </c>
      <c r="AU58" s="64">
        <v>0</v>
      </c>
      <c r="AV58" s="129">
        <v>101660.36</v>
      </c>
      <c r="AW58" s="181">
        <v>0</v>
      </c>
      <c r="AX58" s="64">
        <v>0</v>
      </c>
      <c r="AY58" s="180">
        <v>14188</v>
      </c>
      <c r="AZ58" s="128">
        <v>0</v>
      </c>
      <c r="BA58" s="64">
        <v>0</v>
      </c>
      <c r="BB58" s="129">
        <v>41246</v>
      </c>
      <c r="BC58" s="181">
        <v>0</v>
      </c>
      <c r="BD58" s="64">
        <v>0</v>
      </c>
      <c r="BE58" s="180">
        <v>50000</v>
      </c>
      <c r="BF58" s="128">
        <v>0</v>
      </c>
      <c r="BG58" s="64">
        <v>0</v>
      </c>
      <c r="BH58" s="129">
        <v>10000</v>
      </c>
      <c r="BI58" s="181">
        <v>0</v>
      </c>
      <c r="BJ58" s="64">
        <v>0</v>
      </c>
      <c r="BK58" s="180">
        <v>11000</v>
      </c>
    </row>
    <row r="59" spans="1:68" ht="49.5" hidden="1" customHeight="1" thickBot="1" x14ac:dyDescent="0.25">
      <c r="A59" s="400"/>
      <c r="B59" s="205" t="s">
        <v>40</v>
      </c>
      <c r="C59" s="41">
        <v>323000</v>
      </c>
      <c r="D59" s="73" t="s">
        <v>60</v>
      </c>
      <c r="E59" s="32" t="s">
        <v>61</v>
      </c>
      <c r="F59" s="104">
        <v>1296.92</v>
      </c>
      <c r="G59" s="104">
        <v>1750.06</v>
      </c>
      <c r="H59" s="104">
        <f t="shared" si="2"/>
        <v>3046.98</v>
      </c>
      <c r="I59" s="33">
        <v>0</v>
      </c>
      <c r="J59" s="33">
        <v>0</v>
      </c>
      <c r="K59" s="236"/>
      <c r="L59" s="206">
        <f t="shared" si="3"/>
        <v>0</v>
      </c>
      <c r="M59" s="138">
        <f t="shared" si="4"/>
        <v>0</v>
      </c>
      <c r="N59" s="138">
        <f t="shared" si="5"/>
        <v>3046.98</v>
      </c>
      <c r="O59" s="250">
        <f t="shared" si="6"/>
        <v>100</v>
      </c>
      <c r="P59" s="119">
        <f t="shared" si="7"/>
        <v>0</v>
      </c>
      <c r="Q59" s="120">
        <f t="shared" si="11"/>
        <v>0</v>
      </c>
      <c r="R59" s="120">
        <f t="shared" si="12"/>
        <v>1750.06</v>
      </c>
      <c r="S59" s="208">
        <f t="shared" si="8"/>
        <v>100</v>
      </c>
      <c r="T59" s="207">
        <f t="shared" si="9"/>
        <v>0</v>
      </c>
      <c r="U59" s="120">
        <f t="shared" si="13"/>
        <v>0</v>
      </c>
      <c r="V59" s="120">
        <f t="shared" si="14"/>
        <v>1296.92</v>
      </c>
      <c r="W59" s="209">
        <f t="shared" si="10"/>
        <v>100</v>
      </c>
      <c r="X59" s="210"/>
      <c r="Y59" s="207">
        <v>0</v>
      </c>
      <c r="Z59" s="120">
        <v>0</v>
      </c>
      <c r="AA59" s="208">
        <v>0</v>
      </c>
      <c r="AB59" s="119">
        <v>0</v>
      </c>
      <c r="AC59" s="120">
        <v>0</v>
      </c>
      <c r="AD59" s="139">
        <v>0</v>
      </c>
      <c r="AE59" s="207">
        <v>0</v>
      </c>
      <c r="AF59" s="120">
        <v>0</v>
      </c>
      <c r="AG59" s="208">
        <v>270.89999999999998</v>
      </c>
      <c r="AH59" s="119">
        <v>0</v>
      </c>
      <c r="AI59" s="120">
        <v>0</v>
      </c>
      <c r="AJ59" s="139">
        <v>0</v>
      </c>
      <c r="AK59" s="207">
        <v>0</v>
      </c>
      <c r="AL59" s="120">
        <v>0</v>
      </c>
      <c r="AM59" s="208">
        <v>523</v>
      </c>
      <c r="AN59" s="119">
        <v>0</v>
      </c>
      <c r="AO59" s="120">
        <v>0</v>
      </c>
      <c r="AP59" s="139">
        <v>946.16</v>
      </c>
      <c r="AQ59" s="207">
        <v>0</v>
      </c>
      <c r="AR59" s="120">
        <v>0</v>
      </c>
      <c r="AS59" s="208">
        <v>10</v>
      </c>
      <c r="AT59" s="119">
        <v>0</v>
      </c>
      <c r="AU59" s="120">
        <v>0</v>
      </c>
      <c r="AV59" s="139">
        <v>1146.92</v>
      </c>
      <c r="AW59" s="207">
        <v>0</v>
      </c>
      <c r="AX59" s="120">
        <v>0</v>
      </c>
      <c r="AY59" s="208">
        <v>0</v>
      </c>
      <c r="AZ59" s="119">
        <v>0</v>
      </c>
      <c r="BA59" s="120">
        <v>0</v>
      </c>
      <c r="BB59" s="139">
        <v>0</v>
      </c>
      <c r="BC59" s="207">
        <v>0</v>
      </c>
      <c r="BD59" s="120">
        <v>0</v>
      </c>
      <c r="BE59" s="208">
        <v>0</v>
      </c>
      <c r="BF59" s="119">
        <v>0</v>
      </c>
      <c r="BG59" s="120">
        <v>0</v>
      </c>
      <c r="BH59" s="139">
        <v>150</v>
      </c>
      <c r="BI59" s="207">
        <v>0</v>
      </c>
      <c r="BJ59" s="120">
        <v>0</v>
      </c>
      <c r="BK59" s="208">
        <v>0</v>
      </c>
    </row>
    <row r="60" spans="1:68" ht="49.5" customHeight="1" x14ac:dyDescent="0.2">
      <c r="A60" s="425" t="s">
        <v>102</v>
      </c>
      <c r="B60" s="212" t="s">
        <v>31</v>
      </c>
      <c r="C60" s="15">
        <v>910201</v>
      </c>
      <c r="D60" s="16" t="s">
        <v>103</v>
      </c>
      <c r="E60" s="27" t="s">
        <v>104</v>
      </c>
      <c r="F60" s="109">
        <v>5</v>
      </c>
      <c r="G60" s="102">
        <v>16</v>
      </c>
      <c r="H60" s="102">
        <f t="shared" si="2"/>
        <v>21</v>
      </c>
      <c r="I60" s="53">
        <v>1</v>
      </c>
      <c r="J60" s="53">
        <v>3</v>
      </c>
      <c r="K60" s="245"/>
      <c r="L60" s="214">
        <f t="shared" si="3"/>
        <v>0</v>
      </c>
      <c r="M60" s="114">
        <f t="shared" si="4"/>
        <v>4</v>
      </c>
      <c r="N60" s="114">
        <f t="shared" si="5"/>
        <v>21</v>
      </c>
      <c r="O60" s="248">
        <f t="shared" si="6"/>
        <v>100</v>
      </c>
      <c r="P60" s="123">
        <f t="shared" si="7"/>
        <v>0</v>
      </c>
      <c r="Q60" s="125">
        <f t="shared" si="11"/>
        <v>3</v>
      </c>
      <c r="R60" s="125">
        <f t="shared" si="12"/>
        <v>16</v>
      </c>
      <c r="S60" s="216">
        <f t="shared" si="8"/>
        <v>100</v>
      </c>
      <c r="T60" s="218">
        <f t="shared" si="9"/>
        <v>0</v>
      </c>
      <c r="U60" s="125">
        <f t="shared" si="13"/>
        <v>1</v>
      </c>
      <c r="V60" s="125">
        <f t="shared" si="14"/>
        <v>5</v>
      </c>
      <c r="W60" s="217">
        <f t="shared" si="10"/>
        <v>100</v>
      </c>
      <c r="X60" s="142"/>
      <c r="Y60" s="218">
        <v>0</v>
      </c>
      <c r="Z60" s="125">
        <v>0</v>
      </c>
      <c r="AA60" s="216">
        <v>10</v>
      </c>
      <c r="AB60" s="123">
        <v>0</v>
      </c>
      <c r="AC60" s="125">
        <v>1</v>
      </c>
      <c r="AD60" s="124">
        <v>2</v>
      </c>
      <c r="AE60" s="218">
        <v>0</v>
      </c>
      <c r="AF60" s="125">
        <v>0</v>
      </c>
      <c r="AG60" s="216">
        <v>1</v>
      </c>
      <c r="AH60" s="123">
        <v>0</v>
      </c>
      <c r="AI60" s="125">
        <v>0</v>
      </c>
      <c r="AJ60" s="124">
        <v>0</v>
      </c>
      <c r="AK60" s="218">
        <v>0</v>
      </c>
      <c r="AL60" s="125">
        <v>1</v>
      </c>
      <c r="AM60" s="216">
        <v>1</v>
      </c>
      <c r="AN60" s="123">
        <v>0</v>
      </c>
      <c r="AO60" s="125">
        <v>0</v>
      </c>
      <c r="AP60" s="124">
        <v>1</v>
      </c>
      <c r="AQ60" s="218">
        <v>0</v>
      </c>
      <c r="AR60" s="125">
        <v>1</v>
      </c>
      <c r="AS60" s="216">
        <v>1</v>
      </c>
      <c r="AT60" s="123">
        <v>0</v>
      </c>
      <c r="AU60" s="125">
        <v>1</v>
      </c>
      <c r="AV60" s="124">
        <v>1</v>
      </c>
      <c r="AW60" s="218">
        <v>0</v>
      </c>
      <c r="AX60" s="125">
        <v>0</v>
      </c>
      <c r="AY60" s="216">
        <v>2</v>
      </c>
      <c r="AZ60" s="123">
        <v>0</v>
      </c>
      <c r="BA60" s="125">
        <v>0</v>
      </c>
      <c r="BB60" s="124">
        <v>0</v>
      </c>
      <c r="BC60" s="218">
        <v>0</v>
      </c>
      <c r="BD60" s="125">
        <v>0</v>
      </c>
      <c r="BE60" s="216">
        <v>1</v>
      </c>
      <c r="BF60" s="123">
        <v>0</v>
      </c>
      <c r="BG60" s="125">
        <v>0</v>
      </c>
      <c r="BH60" s="124">
        <v>1</v>
      </c>
      <c r="BI60" s="218">
        <v>0</v>
      </c>
      <c r="BJ60" s="125">
        <v>0</v>
      </c>
      <c r="BK60" s="216">
        <v>0</v>
      </c>
    </row>
    <row r="61" spans="1:68" ht="49.5" customHeight="1" x14ac:dyDescent="0.2">
      <c r="A61" s="426"/>
      <c r="B61" s="198" t="s">
        <v>31</v>
      </c>
      <c r="C61" s="18">
        <v>910501</v>
      </c>
      <c r="D61" s="19" t="s">
        <v>105</v>
      </c>
      <c r="E61" s="22" t="s">
        <v>106</v>
      </c>
      <c r="F61" s="100">
        <v>6</v>
      </c>
      <c r="G61" s="100">
        <v>2</v>
      </c>
      <c r="H61" s="100">
        <f t="shared" si="2"/>
        <v>8</v>
      </c>
      <c r="I61" s="54">
        <v>3</v>
      </c>
      <c r="J61" s="54">
        <v>1</v>
      </c>
      <c r="K61" s="170"/>
      <c r="L61" s="174">
        <f t="shared" si="3"/>
        <v>0</v>
      </c>
      <c r="M61" s="127">
        <f t="shared" si="4"/>
        <v>4</v>
      </c>
      <c r="N61" s="127">
        <f t="shared" si="5"/>
        <v>8</v>
      </c>
      <c r="O61" s="175">
        <f t="shared" si="6"/>
        <v>100</v>
      </c>
      <c r="P61" s="128">
        <f t="shared" si="7"/>
        <v>0</v>
      </c>
      <c r="Q61" s="64">
        <f t="shared" si="11"/>
        <v>1</v>
      </c>
      <c r="R61" s="64">
        <f t="shared" si="12"/>
        <v>2</v>
      </c>
      <c r="S61" s="180">
        <f t="shared" si="8"/>
        <v>100</v>
      </c>
      <c r="T61" s="181">
        <f t="shared" si="9"/>
        <v>0</v>
      </c>
      <c r="U61" s="64">
        <f t="shared" si="13"/>
        <v>3</v>
      </c>
      <c r="V61" s="64">
        <f t="shared" si="14"/>
        <v>6</v>
      </c>
      <c r="W61" s="185">
        <f t="shared" si="10"/>
        <v>100</v>
      </c>
      <c r="X61" s="151"/>
      <c r="Y61" s="181">
        <v>0</v>
      </c>
      <c r="Z61" s="64">
        <v>0</v>
      </c>
      <c r="AA61" s="180">
        <v>0</v>
      </c>
      <c r="AB61" s="128">
        <v>0</v>
      </c>
      <c r="AC61" s="64">
        <v>0</v>
      </c>
      <c r="AD61" s="129">
        <v>0</v>
      </c>
      <c r="AE61" s="181">
        <v>0</v>
      </c>
      <c r="AF61" s="64">
        <v>0</v>
      </c>
      <c r="AG61" s="180">
        <v>0</v>
      </c>
      <c r="AH61" s="128">
        <v>0</v>
      </c>
      <c r="AI61" s="64">
        <v>0</v>
      </c>
      <c r="AJ61" s="129">
        <v>0</v>
      </c>
      <c r="AK61" s="181">
        <v>0</v>
      </c>
      <c r="AL61" s="64">
        <v>0</v>
      </c>
      <c r="AM61" s="180">
        <v>0</v>
      </c>
      <c r="AN61" s="128">
        <v>0</v>
      </c>
      <c r="AO61" s="64">
        <v>0</v>
      </c>
      <c r="AP61" s="129">
        <v>1</v>
      </c>
      <c r="AQ61" s="181">
        <v>0</v>
      </c>
      <c r="AR61" s="64">
        <v>1</v>
      </c>
      <c r="AS61" s="180">
        <v>1</v>
      </c>
      <c r="AT61" s="128">
        <v>0</v>
      </c>
      <c r="AU61" s="64">
        <v>0</v>
      </c>
      <c r="AV61" s="129">
        <v>0</v>
      </c>
      <c r="AW61" s="181">
        <v>0</v>
      </c>
      <c r="AX61" s="64">
        <v>0</v>
      </c>
      <c r="AY61" s="180">
        <v>1</v>
      </c>
      <c r="AZ61" s="128">
        <v>0</v>
      </c>
      <c r="BA61" s="64">
        <v>3</v>
      </c>
      <c r="BB61" s="129">
        <v>3</v>
      </c>
      <c r="BC61" s="181">
        <v>0</v>
      </c>
      <c r="BD61" s="64">
        <v>0</v>
      </c>
      <c r="BE61" s="180">
        <v>0</v>
      </c>
      <c r="BF61" s="128">
        <v>0</v>
      </c>
      <c r="BG61" s="64">
        <v>0</v>
      </c>
      <c r="BH61" s="129">
        <v>1</v>
      </c>
      <c r="BI61" s="181">
        <v>0</v>
      </c>
      <c r="BJ61" s="64">
        <v>0</v>
      </c>
      <c r="BK61" s="180">
        <v>1</v>
      </c>
    </row>
    <row r="62" spans="1:68" ht="49.5" customHeight="1" x14ac:dyDescent="0.2">
      <c r="A62" s="426"/>
      <c r="B62" s="198" t="s">
        <v>31</v>
      </c>
      <c r="C62" s="18">
        <v>910601</v>
      </c>
      <c r="D62" s="19" t="s">
        <v>107</v>
      </c>
      <c r="E62" s="22" t="s">
        <v>108</v>
      </c>
      <c r="F62" s="100">
        <v>0</v>
      </c>
      <c r="G62" s="100">
        <v>1</v>
      </c>
      <c r="H62" s="100">
        <f t="shared" si="2"/>
        <v>1</v>
      </c>
      <c r="I62" s="54">
        <v>0</v>
      </c>
      <c r="J62" s="54">
        <v>0</v>
      </c>
      <c r="K62" s="171"/>
      <c r="L62" s="174">
        <f t="shared" si="3"/>
        <v>0</v>
      </c>
      <c r="M62" s="127">
        <f t="shared" si="4"/>
        <v>0</v>
      </c>
      <c r="N62" s="127">
        <f t="shared" si="5"/>
        <v>1</v>
      </c>
      <c r="O62" s="175">
        <f t="shared" si="6"/>
        <v>100</v>
      </c>
      <c r="P62" s="128">
        <f t="shared" si="7"/>
        <v>0</v>
      </c>
      <c r="Q62" s="64">
        <f t="shared" si="11"/>
        <v>0</v>
      </c>
      <c r="R62" s="64">
        <f t="shared" si="12"/>
        <v>1</v>
      </c>
      <c r="S62" s="180">
        <f t="shared" si="8"/>
        <v>100</v>
      </c>
      <c r="T62" s="181">
        <f t="shared" si="9"/>
        <v>0</v>
      </c>
      <c r="U62" s="64">
        <f t="shared" si="13"/>
        <v>0</v>
      </c>
      <c r="V62" s="64">
        <f t="shared" si="14"/>
        <v>0</v>
      </c>
      <c r="W62" s="180" t="e">
        <f t="shared" si="10"/>
        <v>#DIV/0!</v>
      </c>
      <c r="X62" s="151"/>
      <c r="Y62" s="181">
        <v>0</v>
      </c>
      <c r="Z62" s="64">
        <v>0</v>
      </c>
      <c r="AA62" s="180">
        <v>0</v>
      </c>
      <c r="AB62" s="128">
        <v>0</v>
      </c>
      <c r="AC62" s="64">
        <v>0</v>
      </c>
      <c r="AD62" s="129">
        <v>0</v>
      </c>
      <c r="AE62" s="181">
        <v>0</v>
      </c>
      <c r="AF62" s="64">
        <v>0</v>
      </c>
      <c r="AG62" s="180">
        <v>0</v>
      </c>
      <c r="AH62" s="128">
        <v>0</v>
      </c>
      <c r="AI62" s="64">
        <v>0</v>
      </c>
      <c r="AJ62" s="129">
        <v>0</v>
      </c>
      <c r="AK62" s="181">
        <v>0</v>
      </c>
      <c r="AL62" s="64">
        <v>0</v>
      </c>
      <c r="AM62" s="180">
        <v>0</v>
      </c>
      <c r="AN62" s="128">
        <v>0</v>
      </c>
      <c r="AO62" s="64">
        <v>0</v>
      </c>
      <c r="AP62" s="129">
        <v>0</v>
      </c>
      <c r="AQ62" s="181">
        <v>0</v>
      </c>
      <c r="AR62" s="64">
        <v>0</v>
      </c>
      <c r="AS62" s="180">
        <v>1</v>
      </c>
      <c r="AT62" s="128">
        <v>0</v>
      </c>
      <c r="AU62" s="64">
        <v>0</v>
      </c>
      <c r="AV62" s="129">
        <v>0</v>
      </c>
      <c r="AW62" s="181">
        <v>0</v>
      </c>
      <c r="AX62" s="64">
        <v>0</v>
      </c>
      <c r="AY62" s="180">
        <v>0</v>
      </c>
      <c r="AZ62" s="128">
        <v>0</v>
      </c>
      <c r="BA62" s="64">
        <v>0</v>
      </c>
      <c r="BB62" s="129">
        <v>0</v>
      </c>
      <c r="BC62" s="181">
        <v>0</v>
      </c>
      <c r="BD62" s="64">
        <v>0</v>
      </c>
      <c r="BE62" s="180">
        <v>0</v>
      </c>
      <c r="BF62" s="128">
        <v>0</v>
      </c>
      <c r="BG62" s="64">
        <v>0</v>
      </c>
      <c r="BH62" s="129">
        <v>0</v>
      </c>
      <c r="BI62" s="181">
        <v>0</v>
      </c>
      <c r="BJ62" s="64">
        <v>0</v>
      </c>
      <c r="BK62" s="180">
        <v>0</v>
      </c>
    </row>
    <row r="63" spans="1:68" ht="49.5" customHeight="1" x14ac:dyDescent="0.2">
      <c r="A63" s="426"/>
      <c r="B63" s="198" t="s">
        <v>31</v>
      </c>
      <c r="C63" s="18">
        <v>910301</v>
      </c>
      <c r="D63" s="19" t="s">
        <v>109</v>
      </c>
      <c r="E63" s="22" t="s">
        <v>110</v>
      </c>
      <c r="F63" s="103">
        <v>7</v>
      </c>
      <c r="G63" s="103">
        <v>7</v>
      </c>
      <c r="H63" s="103">
        <f t="shared" si="2"/>
        <v>14</v>
      </c>
      <c r="I63" s="44">
        <v>2</v>
      </c>
      <c r="J63" s="44">
        <v>1</v>
      </c>
      <c r="K63" s="164"/>
      <c r="L63" s="174">
        <f t="shared" si="3"/>
        <v>0</v>
      </c>
      <c r="M63" s="127">
        <f t="shared" si="4"/>
        <v>3</v>
      </c>
      <c r="N63" s="127">
        <f t="shared" si="5"/>
        <v>14</v>
      </c>
      <c r="O63" s="175">
        <f t="shared" si="6"/>
        <v>100</v>
      </c>
      <c r="P63" s="128">
        <f t="shared" si="7"/>
        <v>0</v>
      </c>
      <c r="Q63" s="64">
        <f t="shared" si="11"/>
        <v>1</v>
      </c>
      <c r="R63" s="64">
        <f t="shared" si="12"/>
        <v>7</v>
      </c>
      <c r="S63" s="180">
        <f t="shared" si="8"/>
        <v>100</v>
      </c>
      <c r="T63" s="181">
        <f t="shared" si="9"/>
        <v>0</v>
      </c>
      <c r="U63" s="64">
        <f t="shared" si="13"/>
        <v>2</v>
      </c>
      <c r="V63" s="64">
        <f t="shared" si="14"/>
        <v>7</v>
      </c>
      <c r="W63" s="185">
        <f t="shared" si="10"/>
        <v>100</v>
      </c>
      <c r="X63" s="151"/>
      <c r="Y63" s="181">
        <v>0</v>
      </c>
      <c r="Z63" s="64">
        <v>0</v>
      </c>
      <c r="AA63" s="180">
        <v>0</v>
      </c>
      <c r="AB63" s="128">
        <v>0</v>
      </c>
      <c r="AC63" s="64">
        <v>0</v>
      </c>
      <c r="AD63" s="129">
        <v>2</v>
      </c>
      <c r="AE63" s="181">
        <v>0</v>
      </c>
      <c r="AF63" s="64">
        <v>0</v>
      </c>
      <c r="AG63" s="180">
        <v>2</v>
      </c>
      <c r="AH63" s="128">
        <v>0</v>
      </c>
      <c r="AI63" s="64">
        <v>0</v>
      </c>
      <c r="AJ63" s="129">
        <v>0</v>
      </c>
      <c r="AK63" s="181">
        <v>0</v>
      </c>
      <c r="AL63" s="64">
        <v>0</v>
      </c>
      <c r="AM63" s="180">
        <v>1</v>
      </c>
      <c r="AN63" s="128">
        <v>0</v>
      </c>
      <c r="AO63" s="64">
        <v>1</v>
      </c>
      <c r="AP63" s="129">
        <v>1</v>
      </c>
      <c r="AQ63" s="181">
        <v>0</v>
      </c>
      <c r="AR63" s="64">
        <v>0</v>
      </c>
      <c r="AS63" s="180">
        <v>1</v>
      </c>
      <c r="AT63" s="128">
        <v>0</v>
      </c>
      <c r="AU63" s="64">
        <v>0</v>
      </c>
      <c r="AV63" s="129">
        <v>0</v>
      </c>
      <c r="AW63" s="181">
        <v>0</v>
      </c>
      <c r="AX63" s="64">
        <v>0</v>
      </c>
      <c r="AY63" s="180">
        <v>3</v>
      </c>
      <c r="AZ63" s="128">
        <v>0</v>
      </c>
      <c r="BA63" s="64">
        <v>2</v>
      </c>
      <c r="BB63" s="129">
        <v>2</v>
      </c>
      <c r="BC63" s="181">
        <v>0</v>
      </c>
      <c r="BD63" s="64">
        <v>0</v>
      </c>
      <c r="BE63" s="180">
        <v>0</v>
      </c>
      <c r="BF63" s="128">
        <v>0</v>
      </c>
      <c r="BG63" s="64">
        <v>0</v>
      </c>
      <c r="BH63" s="129">
        <v>1</v>
      </c>
      <c r="BI63" s="181">
        <v>0</v>
      </c>
      <c r="BJ63" s="64">
        <v>0</v>
      </c>
      <c r="BK63" s="180">
        <v>1</v>
      </c>
    </row>
    <row r="64" spans="1:68" ht="49.5" customHeight="1" x14ac:dyDescent="0.2">
      <c r="A64" s="426"/>
      <c r="B64" s="198" t="s">
        <v>31</v>
      </c>
      <c r="C64" s="18">
        <v>910401</v>
      </c>
      <c r="D64" s="19" t="s">
        <v>111</v>
      </c>
      <c r="E64" s="22" t="s">
        <v>112</v>
      </c>
      <c r="F64" s="103">
        <v>2.5</v>
      </c>
      <c r="G64" s="103">
        <v>3.43</v>
      </c>
      <c r="H64" s="103">
        <f t="shared" si="2"/>
        <v>5.93</v>
      </c>
      <c r="I64" s="44">
        <v>1</v>
      </c>
      <c r="J64" s="44">
        <v>0.1716</v>
      </c>
      <c r="K64" s="164"/>
      <c r="L64" s="174">
        <f t="shared" si="3"/>
        <v>0</v>
      </c>
      <c r="M64" s="127">
        <f t="shared" si="4"/>
        <v>1.1716</v>
      </c>
      <c r="N64" s="127">
        <f t="shared" si="5"/>
        <v>5.93</v>
      </c>
      <c r="O64" s="175">
        <f t="shared" si="6"/>
        <v>100</v>
      </c>
      <c r="P64" s="128">
        <f t="shared" si="7"/>
        <v>0</v>
      </c>
      <c r="Q64" s="64">
        <f t="shared" si="11"/>
        <v>0.1716</v>
      </c>
      <c r="R64" s="64">
        <f t="shared" si="12"/>
        <v>3.43</v>
      </c>
      <c r="S64" s="180">
        <f t="shared" si="8"/>
        <v>100</v>
      </c>
      <c r="T64" s="181">
        <f t="shared" si="9"/>
        <v>0</v>
      </c>
      <c r="U64" s="64">
        <f t="shared" si="13"/>
        <v>1</v>
      </c>
      <c r="V64" s="64">
        <f t="shared" si="14"/>
        <v>2.5</v>
      </c>
      <c r="W64" s="185">
        <f t="shared" si="10"/>
        <v>100</v>
      </c>
      <c r="X64" s="151"/>
      <c r="Y64" s="181">
        <v>0</v>
      </c>
      <c r="Z64" s="64">
        <v>0</v>
      </c>
      <c r="AA64" s="180">
        <v>0</v>
      </c>
      <c r="AB64" s="128">
        <v>0</v>
      </c>
      <c r="AC64" s="64">
        <v>0</v>
      </c>
      <c r="AD64" s="129">
        <v>0</v>
      </c>
      <c r="AE64" s="181">
        <v>0</v>
      </c>
      <c r="AF64" s="64">
        <v>0</v>
      </c>
      <c r="AG64" s="180">
        <v>0</v>
      </c>
      <c r="AH64" s="128">
        <v>0</v>
      </c>
      <c r="AI64" s="64">
        <v>0</v>
      </c>
      <c r="AJ64" s="129">
        <v>0</v>
      </c>
      <c r="AK64" s="181">
        <v>0</v>
      </c>
      <c r="AL64" s="64">
        <v>0</v>
      </c>
      <c r="AM64" s="180">
        <v>0</v>
      </c>
      <c r="AN64" s="128">
        <v>0</v>
      </c>
      <c r="AO64" s="64">
        <v>0.1716</v>
      </c>
      <c r="AP64" s="129">
        <v>3.43</v>
      </c>
      <c r="AQ64" s="181">
        <v>0</v>
      </c>
      <c r="AR64" s="64">
        <v>0</v>
      </c>
      <c r="AS64" s="180">
        <v>0</v>
      </c>
      <c r="AT64" s="128">
        <v>0</v>
      </c>
      <c r="AU64" s="64">
        <v>0</v>
      </c>
      <c r="AV64" s="129">
        <v>0</v>
      </c>
      <c r="AW64" s="181">
        <v>0</v>
      </c>
      <c r="AX64" s="64">
        <v>0</v>
      </c>
      <c r="AY64" s="180">
        <v>1</v>
      </c>
      <c r="AZ64" s="128">
        <v>0</v>
      </c>
      <c r="BA64" s="130">
        <v>1</v>
      </c>
      <c r="BB64" s="154">
        <v>1</v>
      </c>
      <c r="BC64" s="181">
        <v>0</v>
      </c>
      <c r="BD64" s="64">
        <v>0</v>
      </c>
      <c r="BE64" s="180">
        <v>0</v>
      </c>
      <c r="BF64" s="128">
        <v>0</v>
      </c>
      <c r="BG64" s="64">
        <v>0</v>
      </c>
      <c r="BH64" s="129">
        <v>0.5</v>
      </c>
      <c r="BI64" s="181">
        <v>0</v>
      </c>
      <c r="BJ64" s="64">
        <v>0</v>
      </c>
      <c r="BK64" s="180">
        <v>0</v>
      </c>
    </row>
    <row r="65" spans="1:63" ht="49.5" customHeight="1" x14ac:dyDescent="0.2">
      <c r="A65" s="426"/>
      <c r="B65" s="198" t="s">
        <v>31</v>
      </c>
      <c r="C65" s="18">
        <v>305002</v>
      </c>
      <c r="D65" s="19" t="s">
        <v>32</v>
      </c>
      <c r="E65" s="22" t="s">
        <v>33</v>
      </c>
      <c r="F65" s="110">
        <v>5</v>
      </c>
      <c r="G65" s="110">
        <v>2</v>
      </c>
      <c r="H65" s="110">
        <f t="shared" si="2"/>
        <v>7</v>
      </c>
      <c r="I65" s="44">
        <v>3</v>
      </c>
      <c r="J65" s="44">
        <v>0</v>
      </c>
      <c r="K65" s="164"/>
      <c r="L65" s="174">
        <f t="shared" si="3"/>
        <v>0</v>
      </c>
      <c r="M65" s="127">
        <f t="shared" si="4"/>
        <v>3</v>
      </c>
      <c r="N65" s="127">
        <f t="shared" si="5"/>
        <v>7</v>
      </c>
      <c r="O65" s="175">
        <f t="shared" si="6"/>
        <v>100</v>
      </c>
      <c r="P65" s="128">
        <f t="shared" si="7"/>
        <v>0</v>
      </c>
      <c r="Q65" s="64">
        <f t="shared" si="11"/>
        <v>0</v>
      </c>
      <c r="R65" s="64">
        <f t="shared" si="12"/>
        <v>2</v>
      </c>
      <c r="S65" s="180">
        <f t="shared" si="8"/>
        <v>100</v>
      </c>
      <c r="T65" s="181">
        <f t="shared" si="9"/>
        <v>0</v>
      </c>
      <c r="U65" s="64">
        <f t="shared" si="13"/>
        <v>3</v>
      </c>
      <c r="V65" s="64">
        <f t="shared" si="14"/>
        <v>5</v>
      </c>
      <c r="W65" s="185">
        <f t="shared" si="10"/>
        <v>100</v>
      </c>
      <c r="X65" s="151"/>
      <c r="Y65" s="181">
        <v>0</v>
      </c>
      <c r="Z65" s="64">
        <v>0</v>
      </c>
      <c r="AA65" s="180">
        <v>0</v>
      </c>
      <c r="AB65" s="128">
        <v>0</v>
      </c>
      <c r="AC65" s="64">
        <v>0</v>
      </c>
      <c r="AD65" s="129">
        <v>0</v>
      </c>
      <c r="AE65" s="181">
        <v>0</v>
      </c>
      <c r="AF65" s="64">
        <v>0</v>
      </c>
      <c r="AG65" s="180">
        <v>0</v>
      </c>
      <c r="AH65" s="128">
        <v>0</v>
      </c>
      <c r="AI65" s="64">
        <v>0</v>
      </c>
      <c r="AJ65" s="129">
        <v>0</v>
      </c>
      <c r="AK65" s="181">
        <v>0</v>
      </c>
      <c r="AL65" s="64">
        <v>0</v>
      </c>
      <c r="AM65" s="180">
        <v>1</v>
      </c>
      <c r="AN65" s="128">
        <v>0</v>
      </c>
      <c r="AO65" s="64">
        <v>0</v>
      </c>
      <c r="AP65" s="129">
        <v>1</v>
      </c>
      <c r="AQ65" s="181">
        <v>0</v>
      </c>
      <c r="AR65" s="64">
        <v>0</v>
      </c>
      <c r="AS65" s="180">
        <v>0</v>
      </c>
      <c r="AT65" s="128">
        <v>0</v>
      </c>
      <c r="AU65" s="64">
        <v>0</v>
      </c>
      <c r="AV65" s="129">
        <v>0</v>
      </c>
      <c r="AW65" s="181">
        <v>0</v>
      </c>
      <c r="AX65" s="64">
        <v>0</v>
      </c>
      <c r="AY65" s="180">
        <v>0</v>
      </c>
      <c r="AZ65" s="128">
        <v>0</v>
      </c>
      <c r="BA65" s="64">
        <v>3</v>
      </c>
      <c r="BB65" s="129">
        <v>3</v>
      </c>
      <c r="BC65" s="181">
        <v>0</v>
      </c>
      <c r="BD65" s="64">
        <v>0</v>
      </c>
      <c r="BE65" s="180">
        <v>1</v>
      </c>
      <c r="BF65" s="128">
        <v>0</v>
      </c>
      <c r="BG65" s="64">
        <v>0</v>
      </c>
      <c r="BH65" s="129">
        <v>1</v>
      </c>
      <c r="BI65" s="181">
        <v>0</v>
      </c>
      <c r="BJ65" s="64">
        <v>0</v>
      </c>
      <c r="BK65" s="180">
        <v>0</v>
      </c>
    </row>
    <row r="66" spans="1:63" ht="49.5" customHeight="1" x14ac:dyDescent="0.2">
      <c r="A66" s="426"/>
      <c r="B66" s="198" t="s">
        <v>31</v>
      </c>
      <c r="C66" s="18">
        <v>740010</v>
      </c>
      <c r="D66" s="19" t="s">
        <v>113</v>
      </c>
      <c r="E66" s="22" t="s">
        <v>114</v>
      </c>
      <c r="F66" s="103">
        <v>112</v>
      </c>
      <c r="G66" s="103">
        <v>17</v>
      </c>
      <c r="H66" s="103">
        <f t="shared" si="2"/>
        <v>129</v>
      </c>
      <c r="I66" s="44">
        <v>47</v>
      </c>
      <c r="J66" s="44">
        <v>1</v>
      </c>
      <c r="K66" s="164"/>
      <c r="L66" s="174">
        <f t="shared" si="3"/>
        <v>0</v>
      </c>
      <c r="M66" s="127">
        <f t="shared" si="4"/>
        <v>48</v>
      </c>
      <c r="N66" s="127">
        <f t="shared" si="5"/>
        <v>129</v>
      </c>
      <c r="O66" s="175">
        <f t="shared" si="6"/>
        <v>100</v>
      </c>
      <c r="P66" s="128">
        <f t="shared" si="7"/>
        <v>0</v>
      </c>
      <c r="Q66" s="64">
        <f t="shared" si="11"/>
        <v>1</v>
      </c>
      <c r="R66" s="64">
        <f t="shared" si="12"/>
        <v>17</v>
      </c>
      <c r="S66" s="180">
        <f t="shared" si="8"/>
        <v>100</v>
      </c>
      <c r="T66" s="181">
        <f t="shared" si="9"/>
        <v>0</v>
      </c>
      <c r="U66" s="64">
        <f t="shared" si="13"/>
        <v>47</v>
      </c>
      <c r="V66" s="64">
        <f t="shared" si="14"/>
        <v>112</v>
      </c>
      <c r="W66" s="185">
        <f t="shared" si="10"/>
        <v>100</v>
      </c>
      <c r="X66" s="151"/>
      <c r="Y66" s="181">
        <v>0</v>
      </c>
      <c r="Z66" s="64">
        <v>0</v>
      </c>
      <c r="AA66" s="180">
        <v>0</v>
      </c>
      <c r="AB66" s="128">
        <v>0</v>
      </c>
      <c r="AC66" s="64">
        <v>0</v>
      </c>
      <c r="AD66" s="129">
        <v>0</v>
      </c>
      <c r="AE66" s="181">
        <v>0</v>
      </c>
      <c r="AF66" s="64">
        <v>0</v>
      </c>
      <c r="AG66" s="180">
        <v>0</v>
      </c>
      <c r="AH66" s="128">
        <v>0</v>
      </c>
      <c r="AI66" s="64">
        <v>0</v>
      </c>
      <c r="AJ66" s="129">
        <v>0</v>
      </c>
      <c r="AK66" s="181">
        <v>0</v>
      </c>
      <c r="AL66" s="64">
        <v>0</v>
      </c>
      <c r="AM66" s="180">
        <v>0</v>
      </c>
      <c r="AN66" s="128">
        <v>0</v>
      </c>
      <c r="AO66" s="64">
        <v>1</v>
      </c>
      <c r="AP66" s="129">
        <v>17</v>
      </c>
      <c r="AQ66" s="181">
        <v>0</v>
      </c>
      <c r="AR66" s="64">
        <v>0</v>
      </c>
      <c r="AS66" s="180">
        <v>0</v>
      </c>
      <c r="AT66" s="128">
        <v>0</v>
      </c>
      <c r="AU66" s="64">
        <v>47</v>
      </c>
      <c r="AV66" s="129">
        <v>47</v>
      </c>
      <c r="AW66" s="181">
        <v>0</v>
      </c>
      <c r="AX66" s="64">
        <v>0</v>
      </c>
      <c r="AY66" s="180">
        <v>50</v>
      </c>
      <c r="AZ66" s="128">
        <v>0</v>
      </c>
      <c r="BA66" s="64">
        <v>0</v>
      </c>
      <c r="BB66" s="129">
        <v>0</v>
      </c>
      <c r="BC66" s="181">
        <v>0</v>
      </c>
      <c r="BD66" s="64">
        <v>0</v>
      </c>
      <c r="BE66" s="180">
        <v>0</v>
      </c>
      <c r="BF66" s="128">
        <v>0</v>
      </c>
      <c r="BG66" s="64">
        <v>0</v>
      </c>
      <c r="BH66" s="129">
        <v>5</v>
      </c>
      <c r="BI66" s="181">
        <v>0</v>
      </c>
      <c r="BJ66" s="64">
        <v>0</v>
      </c>
      <c r="BK66" s="180">
        <v>10</v>
      </c>
    </row>
    <row r="67" spans="1:63" ht="66.75" customHeight="1" thickBot="1" x14ac:dyDescent="0.25">
      <c r="A67" s="426"/>
      <c r="B67" s="198" t="s">
        <v>31</v>
      </c>
      <c r="C67" s="18">
        <v>764010</v>
      </c>
      <c r="D67" s="19" t="s">
        <v>115</v>
      </c>
      <c r="E67" s="22" t="s">
        <v>114</v>
      </c>
      <c r="F67" s="103">
        <v>45</v>
      </c>
      <c r="G67" s="103">
        <v>33</v>
      </c>
      <c r="H67" s="103">
        <f t="shared" si="2"/>
        <v>78</v>
      </c>
      <c r="I67" s="44">
        <v>10</v>
      </c>
      <c r="J67" s="44">
        <v>2</v>
      </c>
      <c r="K67" s="164"/>
      <c r="L67" s="174">
        <f t="shared" si="3"/>
        <v>0</v>
      </c>
      <c r="M67" s="127">
        <f t="shared" si="4"/>
        <v>12</v>
      </c>
      <c r="N67" s="127">
        <f t="shared" si="5"/>
        <v>78</v>
      </c>
      <c r="O67" s="175">
        <f t="shared" si="6"/>
        <v>100</v>
      </c>
      <c r="P67" s="128">
        <f t="shared" si="7"/>
        <v>0</v>
      </c>
      <c r="Q67" s="64">
        <f t="shared" si="11"/>
        <v>2</v>
      </c>
      <c r="R67" s="64">
        <f t="shared" si="12"/>
        <v>33</v>
      </c>
      <c r="S67" s="180">
        <f t="shared" si="8"/>
        <v>100</v>
      </c>
      <c r="T67" s="181">
        <f t="shared" si="9"/>
        <v>0</v>
      </c>
      <c r="U67" s="64">
        <f t="shared" si="13"/>
        <v>10</v>
      </c>
      <c r="V67" s="64">
        <f t="shared" si="14"/>
        <v>45</v>
      </c>
      <c r="W67" s="185">
        <f t="shared" si="10"/>
        <v>100</v>
      </c>
      <c r="X67" s="151"/>
      <c r="Y67" s="181">
        <v>0</v>
      </c>
      <c r="Z67" s="64">
        <v>0</v>
      </c>
      <c r="AA67" s="180">
        <v>0</v>
      </c>
      <c r="AB67" s="128">
        <v>0</v>
      </c>
      <c r="AC67" s="64">
        <v>0</v>
      </c>
      <c r="AD67" s="129">
        <v>0</v>
      </c>
      <c r="AE67" s="181">
        <v>0</v>
      </c>
      <c r="AF67" s="64">
        <v>0</v>
      </c>
      <c r="AG67" s="180">
        <v>9</v>
      </c>
      <c r="AH67" s="128">
        <v>0</v>
      </c>
      <c r="AI67" s="64">
        <v>0</v>
      </c>
      <c r="AJ67" s="129">
        <v>0</v>
      </c>
      <c r="AK67" s="181">
        <v>0</v>
      </c>
      <c r="AL67" s="64">
        <v>0</v>
      </c>
      <c r="AM67" s="180">
        <v>10</v>
      </c>
      <c r="AN67" s="128">
        <v>0</v>
      </c>
      <c r="AO67" s="64">
        <v>2</v>
      </c>
      <c r="AP67" s="129">
        <v>14</v>
      </c>
      <c r="AQ67" s="181">
        <v>0</v>
      </c>
      <c r="AR67" s="64">
        <v>0</v>
      </c>
      <c r="AS67" s="180">
        <v>0</v>
      </c>
      <c r="AT67" s="128">
        <v>0</v>
      </c>
      <c r="AU67" s="64">
        <v>10</v>
      </c>
      <c r="AV67" s="129">
        <v>10</v>
      </c>
      <c r="AW67" s="181">
        <v>0</v>
      </c>
      <c r="AX67" s="64">
        <v>0</v>
      </c>
      <c r="AY67" s="180">
        <v>25</v>
      </c>
      <c r="AZ67" s="128">
        <v>0</v>
      </c>
      <c r="BA67" s="64">
        <v>0</v>
      </c>
      <c r="BB67" s="129">
        <v>0</v>
      </c>
      <c r="BC67" s="181">
        <v>0</v>
      </c>
      <c r="BD67" s="64">
        <v>0</v>
      </c>
      <c r="BE67" s="180">
        <v>0</v>
      </c>
      <c r="BF67" s="128">
        <v>0</v>
      </c>
      <c r="BG67" s="64">
        <v>0</v>
      </c>
      <c r="BH67" s="129">
        <v>5</v>
      </c>
      <c r="BI67" s="181">
        <v>0</v>
      </c>
      <c r="BJ67" s="64">
        <v>0</v>
      </c>
      <c r="BK67" s="180">
        <v>5</v>
      </c>
    </row>
    <row r="68" spans="1:63" ht="49.5" hidden="1" customHeight="1" x14ac:dyDescent="0.2">
      <c r="A68" s="426"/>
      <c r="B68" s="95" t="s">
        <v>40</v>
      </c>
      <c r="C68" s="37">
        <v>910052</v>
      </c>
      <c r="D68" s="38" t="s">
        <v>92</v>
      </c>
      <c r="E68" s="22" t="s">
        <v>93</v>
      </c>
      <c r="F68" s="110">
        <v>129081.18</v>
      </c>
      <c r="G68" s="110">
        <v>179051</v>
      </c>
      <c r="H68" s="110">
        <f t="shared" si="2"/>
        <v>308132.18</v>
      </c>
      <c r="I68" s="23">
        <v>0</v>
      </c>
      <c r="J68" s="23">
        <v>0</v>
      </c>
      <c r="K68" s="168"/>
      <c r="L68" s="174">
        <f t="shared" si="3"/>
        <v>0</v>
      </c>
      <c r="M68" s="127">
        <f t="shared" si="4"/>
        <v>0</v>
      </c>
      <c r="N68" s="127">
        <f t="shared" si="5"/>
        <v>308132.18</v>
      </c>
      <c r="O68" s="175">
        <f t="shared" si="6"/>
        <v>100</v>
      </c>
      <c r="P68" s="128">
        <f t="shared" si="7"/>
        <v>0</v>
      </c>
      <c r="Q68" s="64">
        <f t="shared" si="11"/>
        <v>0</v>
      </c>
      <c r="R68" s="64">
        <f t="shared" si="12"/>
        <v>179051</v>
      </c>
      <c r="S68" s="180">
        <f t="shared" si="8"/>
        <v>100</v>
      </c>
      <c r="T68" s="181">
        <f t="shared" si="9"/>
        <v>0</v>
      </c>
      <c r="U68" s="64">
        <f t="shared" si="13"/>
        <v>0</v>
      </c>
      <c r="V68" s="64">
        <f t="shared" si="14"/>
        <v>129081.18</v>
      </c>
      <c r="W68" s="180">
        <f t="shared" si="10"/>
        <v>100</v>
      </c>
      <c r="X68" s="151"/>
      <c r="Y68" s="181">
        <v>0</v>
      </c>
      <c r="Z68" s="64">
        <v>0</v>
      </c>
      <c r="AA68" s="180">
        <v>5000</v>
      </c>
      <c r="AB68" s="128">
        <v>0</v>
      </c>
      <c r="AC68" s="64">
        <v>0</v>
      </c>
      <c r="AD68" s="129">
        <v>0</v>
      </c>
      <c r="AE68" s="181">
        <v>0</v>
      </c>
      <c r="AF68" s="64">
        <v>0</v>
      </c>
      <c r="AG68" s="180">
        <v>4830</v>
      </c>
      <c r="AH68" s="128">
        <v>0</v>
      </c>
      <c r="AI68" s="64">
        <v>0</v>
      </c>
      <c r="AJ68" s="129">
        <v>0</v>
      </c>
      <c r="AK68" s="181">
        <v>0</v>
      </c>
      <c r="AL68" s="64">
        <v>0</v>
      </c>
      <c r="AM68" s="180">
        <v>85000</v>
      </c>
      <c r="AN68" s="128">
        <v>0</v>
      </c>
      <c r="AO68" s="64">
        <v>0</v>
      </c>
      <c r="AP68" s="129">
        <v>80221</v>
      </c>
      <c r="AQ68" s="181">
        <v>0</v>
      </c>
      <c r="AR68" s="64">
        <v>0</v>
      </c>
      <c r="AS68" s="180">
        <v>4000</v>
      </c>
      <c r="AT68" s="128">
        <v>0</v>
      </c>
      <c r="AU68" s="64">
        <v>0</v>
      </c>
      <c r="AV68" s="129">
        <v>50830.18</v>
      </c>
      <c r="AW68" s="181">
        <v>0</v>
      </c>
      <c r="AX68" s="64">
        <v>0</v>
      </c>
      <c r="AY68" s="180">
        <v>24838</v>
      </c>
      <c r="AZ68" s="128">
        <v>0</v>
      </c>
      <c r="BA68" s="64">
        <v>0</v>
      </c>
      <c r="BB68" s="129">
        <v>18413</v>
      </c>
      <c r="BC68" s="181">
        <v>0</v>
      </c>
      <c r="BD68" s="64">
        <v>0</v>
      </c>
      <c r="BE68" s="180">
        <v>14000</v>
      </c>
      <c r="BF68" s="128">
        <v>0</v>
      </c>
      <c r="BG68" s="64">
        <v>0</v>
      </c>
      <c r="BH68" s="129">
        <v>10000</v>
      </c>
      <c r="BI68" s="181">
        <v>0</v>
      </c>
      <c r="BJ68" s="64">
        <v>0</v>
      </c>
      <c r="BK68" s="180">
        <v>11000</v>
      </c>
    </row>
    <row r="69" spans="1:63" ht="13.5" hidden="1" thickBot="1" x14ac:dyDescent="0.25">
      <c r="A69" s="427"/>
      <c r="B69" s="219" t="s">
        <v>40</v>
      </c>
      <c r="C69" s="39">
        <v>323000</v>
      </c>
      <c r="D69" s="40" t="s">
        <v>60</v>
      </c>
      <c r="E69" s="25" t="s">
        <v>61</v>
      </c>
      <c r="F69" s="105">
        <v>418.75</v>
      </c>
      <c r="G69" s="105">
        <v>986.16</v>
      </c>
      <c r="H69" s="105">
        <f t="shared" si="2"/>
        <v>1404.9099999999999</v>
      </c>
      <c r="I69" s="30">
        <v>0</v>
      </c>
      <c r="J69" s="30">
        <v>0</v>
      </c>
      <c r="K69" s="242"/>
      <c r="L69" s="221">
        <f t="shared" si="3"/>
        <v>0</v>
      </c>
      <c r="M69" s="118">
        <f t="shared" si="4"/>
        <v>0</v>
      </c>
      <c r="N69" s="118">
        <f t="shared" si="5"/>
        <v>1404.9099999999999</v>
      </c>
      <c r="O69" s="249">
        <f t="shared" si="6"/>
        <v>100</v>
      </c>
      <c r="P69" s="131">
        <f t="shared" si="7"/>
        <v>0</v>
      </c>
      <c r="Q69" s="133">
        <f t="shared" si="11"/>
        <v>0</v>
      </c>
      <c r="R69" s="133">
        <f t="shared" si="12"/>
        <v>986.16</v>
      </c>
      <c r="S69" s="223">
        <f t="shared" si="8"/>
        <v>100</v>
      </c>
      <c r="T69" s="136">
        <f t="shared" si="9"/>
        <v>0</v>
      </c>
      <c r="U69" s="133">
        <f t="shared" si="13"/>
        <v>0</v>
      </c>
      <c r="V69" s="133">
        <f t="shared" si="14"/>
        <v>418.75</v>
      </c>
      <c r="W69" s="224">
        <f t="shared" si="10"/>
        <v>100</v>
      </c>
      <c r="X69" s="152"/>
      <c r="Y69" s="136">
        <v>0</v>
      </c>
      <c r="Z69" s="133">
        <v>0</v>
      </c>
      <c r="AA69" s="223">
        <v>0</v>
      </c>
      <c r="AB69" s="131">
        <v>0</v>
      </c>
      <c r="AC69" s="133">
        <v>0</v>
      </c>
      <c r="AD69" s="132">
        <v>0</v>
      </c>
      <c r="AE69" s="136">
        <v>0</v>
      </c>
      <c r="AF69" s="133">
        <v>0</v>
      </c>
      <c r="AG69" s="223">
        <v>20</v>
      </c>
      <c r="AH69" s="131">
        <v>0</v>
      </c>
      <c r="AI69" s="133">
        <v>0</v>
      </c>
      <c r="AJ69" s="132">
        <v>0</v>
      </c>
      <c r="AK69" s="136">
        <v>0</v>
      </c>
      <c r="AL69" s="133">
        <v>0</v>
      </c>
      <c r="AM69" s="223">
        <v>0</v>
      </c>
      <c r="AN69" s="131">
        <v>0</v>
      </c>
      <c r="AO69" s="133">
        <v>0</v>
      </c>
      <c r="AP69" s="132">
        <v>946.16</v>
      </c>
      <c r="AQ69" s="136">
        <v>0</v>
      </c>
      <c r="AR69" s="133">
        <v>0</v>
      </c>
      <c r="AS69" s="223">
        <v>20</v>
      </c>
      <c r="AT69" s="131">
        <v>0</v>
      </c>
      <c r="AU69" s="133">
        <v>0</v>
      </c>
      <c r="AV69" s="132">
        <v>286.75</v>
      </c>
      <c r="AW69" s="136">
        <v>0</v>
      </c>
      <c r="AX69" s="133">
        <v>0</v>
      </c>
      <c r="AY69" s="223">
        <v>0</v>
      </c>
      <c r="AZ69" s="131">
        <v>0</v>
      </c>
      <c r="BA69" s="133">
        <v>0</v>
      </c>
      <c r="BB69" s="132">
        <v>0</v>
      </c>
      <c r="BC69" s="136">
        <v>0</v>
      </c>
      <c r="BD69" s="133">
        <v>0</v>
      </c>
      <c r="BE69" s="223">
        <v>0</v>
      </c>
      <c r="BF69" s="131">
        <v>0</v>
      </c>
      <c r="BG69" s="133">
        <v>0</v>
      </c>
      <c r="BH69" s="132">
        <v>132</v>
      </c>
      <c r="BI69" s="136">
        <v>0</v>
      </c>
      <c r="BJ69" s="133">
        <v>0</v>
      </c>
      <c r="BK69" s="223">
        <v>0</v>
      </c>
    </row>
    <row r="70" spans="1:63" ht="49.5" customHeight="1" x14ac:dyDescent="0.2">
      <c r="A70" s="401" t="s">
        <v>116</v>
      </c>
      <c r="B70" s="212" t="s">
        <v>31</v>
      </c>
      <c r="C70" s="15">
        <v>748101</v>
      </c>
      <c r="D70" s="16" t="s">
        <v>117</v>
      </c>
      <c r="E70" s="27" t="s">
        <v>118</v>
      </c>
      <c r="F70" s="111">
        <v>9511</v>
      </c>
      <c r="G70" s="111">
        <v>7920</v>
      </c>
      <c r="H70" s="111">
        <f t="shared" si="2"/>
        <v>17431</v>
      </c>
      <c r="I70" s="50">
        <v>2990</v>
      </c>
      <c r="J70" s="50">
        <v>854</v>
      </c>
      <c r="K70" s="213"/>
      <c r="L70" s="214">
        <f t="shared" si="3"/>
        <v>0</v>
      </c>
      <c r="M70" s="114">
        <f t="shared" si="4"/>
        <v>3844</v>
      </c>
      <c r="N70" s="114">
        <f t="shared" si="5"/>
        <v>17431</v>
      </c>
      <c r="O70" s="248">
        <f t="shared" si="6"/>
        <v>100</v>
      </c>
      <c r="P70" s="123">
        <f t="shared" si="7"/>
        <v>0</v>
      </c>
      <c r="Q70" s="125">
        <f t="shared" si="11"/>
        <v>854</v>
      </c>
      <c r="R70" s="125">
        <f t="shared" si="12"/>
        <v>7920</v>
      </c>
      <c r="S70" s="216">
        <f t="shared" si="8"/>
        <v>100</v>
      </c>
      <c r="T70" s="218">
        <f t="shared" si="9"/>
        <v>0</v>
      </c>
      <c r="U70" s="125">
        <f t="shared" si="13"/>
        <v>2990</v>
      </c>
      <c r="V70" s="125">
        <f t="shared" si="14"/>
        <v>9511</v>
      </c>
      <c r="W70" s="217">
        <f t="shared" si="10"/>
        <v>100</v>
      </c>
      <c r="X70" s="142"/>
      <c r="Y70" s="218">
        <v>0</v>
      </c>
      <c r="Z70" s="125">
        <v>0</v>
      </c>
      <c r="AA70" s="216">
        <v>2880</v>
      </c>
      <c r="AB70" s="123">
        <v>0</v>
      </c>
      <c r="AC70" s="125">
        <v>216</v>
      </c>
      <c r="AD70" s="124">
        <v>1600</v>
      </c>
      <c r="AE70" s="218">
        <v>0</v>
      </c>
      <c r="AF70" s="125">
        <v>0</v>
      </c>
      <c r="AG70" s="216">
        <v>500</v>
      </c>
      <c r="AH70" s="123">
        <v>0</v>
      </c>
      <c r="AI70" s="125">
        <v>0</v>
      </c>
      <c r="AJ70" s="124">
        <v>1600</v>
      </c>
      <c r="AK70" s="218">
        <v>0</v>
      </c>
      <c r="AL70" s="125">
        <v>0</v>
      </c>
      <c r="AM70" s="216">
        <v>0</v>
      </c>
      <c r="AN70" s="123">
        <v>0</v>
      </c>
      <c r="AO70" s="125">
        <v>38</v>
      </c>
      <c r="AP70" s="124">
        <v>740</v>
      </c>
      <c r="AQ70" s="218">
        <v>0</v>
      </c>
      <c r="AR70" s="125">
        <v>600</v>
      </c>
      <c r="AS70" s="216">
        <v>600</v>
      </c>
      <c r="AT70" s="123">
        <v>0</v>
      </c>
      <c r="AU70" s="125">
        <v>0</v>
      </c>
      <c r="AV70" s="124">
        <v>3701</v>
      </c>
      <c r="AW70" s="218">
        <v>0</v>
      </c>
      <c r="AX70" s="125">
        <v>1200</v>
      </c>
      <c r="AY70" s="216">
        <v>2000</v>
      </c>
      <c r="AZ70" s="123">
        <v>0</v>
      </c>
      <c r="BA70" s="125">
        <v>1440</v>
      </c>
      <c r="BB70" s="124">
        <v>1440</v>
      </c>
      <c r="BC70" s="218">
        <v>0</v>
      </c>
      <c r="BD70" s="125">
        <v>250</v>
      </c>
      <c r="BE70" s="216">
        <v>1250</v>
      </c>
      <c r="BF70" s="123">
        <v>0</v>
      </c>
      <c r="BG70" s="125">
        <v>100</v>
      </c>
      <c r="BH70" s="124">
        <v>300</v>
      </c>
      <c r="BI70" s="218">
        <v>0</v>
      </c>
      <c r="BJ70" s="125">
        <v>0</v>
      </c>
      <c r="BK70" s="216">
        <v>820</v>
      </c>
    </row>
    <row r="71" spans="1:63" ht="49.5" customHeight="1" thickBot="1" x14ac:dyDescent="0.25">
      <c r="A71" s="402"/>
      <c r="B71" s="198" t="s">
        <v>31</v>
      </c>
      <c r="C71" s="18">
        <v>748010</v>
      </c>
      <c r="D71" s="19" t="s">
        <v>119</v>
      </c>
      <c r="E71" s="22" t="s">
        <v>120</v>
      </c>
      <c r="F71" s="103">
        <v>83</v>
      </c>
      <c r="G71" s="103">
        <v>118</v>
      </c>
      <c r="H71" s="103">
        <f t="shared" si="2"/>
        <v>201</v>
      </c>
      <c r="I71" s="44">
        <v>27</v>
      </c>
      <c r="J71" s="44">
        <v>17</v>
      </c>
      <c r="K71" s="164"/>
      <c r="L71" s="174">
        <f t="shared" si="3"/>
        <v>0</v>
      </c>
      <c r="M71" s="127">
        <f t="shared" si="4"/>
        <v>44</v>
      </c>
      <c r="N71" s="127">
        <f t="shared" si="5"/>
        <v>201</v>
      </c>
      <c r="O71" s="175">
        <f t="shared" si="6"/>
        <v>100</v>
      </c>
      <c r="P71" s="128">
        <f t="shared" si="7"/>
        <v>0</v>
      </c>
      <c r="Q71" s="64">
        <f t="shared" si="11"/>
        <v>17</v>
      </c>
      <c r="R71" s="64">
        <f t="shared" si="12"/>
        <v>118</v>
      </c>
      <c r="S71" s="180">
        <f t="shared" si="8"/>
        <v>100</v>
      </c>
      <c r="T71" s="181">
        <f t="shared" si="9"/>
        <v>0</v>
      </c>
      <c r="U71" s="64">
        <f t="shared" si="13"/>
        <v>27</v>
      </c>
      <c r="V71" s="64">
        <f t="shared" si="14"/>
        <v>83</v>
      </c>
      <c r="W71" s="185">
        <f t="shared" si="10"/>
        <v>100</v>
      </c>
      <c r="X71" s="151"/>
      <c r="Y71" s="181">
        <v>0</v>
      </c>
      <c r="Z71" s="64">
        <v>0</v>
      </c>
      <c r="AA71" s="180">
        <v>36</v>
      </c>
      <c r="AB71" s="128">
        <v>0</v>
      </c>
      <c r="AC71" s="64">
        <v>5</v>
      </c>
      <c r="AD71" s="129">
        <v>35</v>
      </c>
      <c r="AE71" s="181">
        <v>0</v>
      </c>
      <c r="AF71" s="64">
        <v>0</v>
      </c>
      <c r="AG71" s="180">
        <v>10</v>
      </c>
      <c r="AH71" s="128">
        <v>0</v>
      </c>
      <c r="AI71" s="64">
        <v>0</v>
      </c>
      <c r="AJ71" s="129">
        <v>17</v>
      </c>
      <c r="AK71" s="181">
        <v>0</v>
      </c>
      <c r="AL71" s="64">
        <v>0</v>
      </c>
      <c r="AM71" s="180">
        <v>0</v>
      </c>
      <c r="AN71" s="128">
        <v>0</v>
      </c>
      <c r="AO71" s="64">
        <v>2</v>
      </c>
      <c r="AP71" s="129">
        <v>10</v>
      </c>
      <c r="AQ71" s="181">
        <v>0</v>
      </c>
      <c r="AR71" s="64">
        <v>10</v>
      </c>
      <c r="AS71" s="180">
        <v>10</v>
      </c>
      <c r="AT71" s="128">
        <v>0</v>
      </c>
      <c r="AU71" s="64">
        <v>0</v>
      </c>
      <c r="AV71" s="129">
        <v>30</v>
      </c>
      <c r="AW71" s="181">
        <v>0</v>
      </c>
      <c r="AX71" s="64">
        <v>15</v>
      </c>
      <c r="AY71" s="180">
        <v>15</v>
      </c>
      <c r="AZ71" s="128">
        <v>0</v>
      </c>
      <c r="BA71" s="64">
        <v>8</v>
      </c>
      <c r="BB71" s="129">
        <v>8</v>
      </c>
      <c r="BC71" s="181">
        <v>0</v>
      </c>
      <c r="BD71" s="64">
        <v>2</v>
      </c>
      <c r="BE71" s="180">
        <v>10</v>
      </c>
      <c r="BF71" s="128">
        <v>0</v>
      </c>
      <c r="BG71" s="64">
        <v>2</v>
      </c>
      <c r="BH71" s="129">
        <v>10</v>
      </c>
      <c r="BI71" s="181">
        <v>0</v>
      </c>
      <c r="BJ71" s="64">
        <v>0</v>
      </c>
      <c r="BK71" s="180">
        <v>10</v>
      </c>
    </row>
    <row r="72" spans="1:63" ht="96.75" hidden="1" customHeight="1" x14ac:dyDescent="0.2">
      <c r="A72" s="420"/>
      <c r="B72" s="95" t="s">
        <v>40</v>
      </c>
      <c r="C72" s="37">
        <v>749001</v>
      </c>
      <c r="D72" s="38" t="s">
        <v>121</v>
      </c>
      <c r="E72" s="22" t="s">
        <v>59</v>
      </c>
      <c r="F72" s="98">
        <v>28025000</v>
      </c>
      <c r="G72" s="98">
        <v>17070489</v>
      </c>
      <c r="H72" s="98">
        <f t="shared" ref="H72:H112" si="15">+F72+G72</f>
        <v>45095489</v>
      </c>
      <c r="I72" s="21">
        <v>0</v>
      </c>
      <c r="J72" s="21">
        <v>0</v>
      </c>
      <c r="K72" s="167"/>
      <c r="L72" s="174">
        <f t="shared" ref="L72:L112" si="16">+P72+T72</f>
        <v>0</v>
      </c>
      <c r="M72" s="127">
        <f t="shared" ref="M72:M112" si="17">+Q72+U72</f>
        <v>0</v>
      </c>
      <c r="N72" s="127">
        <f t="shared" ref="N72:N112" si="18">+R72+V72</f>
        <v>45095489</v>
      </c>
      <c r="O72" s="175">
        <f t="shared" ref="O72:O112" si="19">+N72/H72*100</f>
        <v>100</v>
      </c>
      <c r="P72" s="128">
        <f t="shared" ref="P72:P112" si="20">+Y72+AB72+AE72+AH72+AK72+AN72+AQ72</f>
        <v>0</v>
      </c>
      <c r="Q72" s="64">
        <f t="shared" si="11"/>
        <v>0</v>
      </c>
      <c r="R72" s="64">
        <f t="shared" si="12"/>
        <v>17070489</v>
      </c>
      <c r="S72" s="180">
        <f t="shared" ref="S72:S112" si="21">+R72/G72*100</f>
        <v>100</v>
      </c>
      <c r="T72" s="181">
        <f t="shared" ref="T72:T112" si="22">+AT72+AW72+AZ72+BC72+BF72+BI72</f>
        <v>0</v>
      </c>
      <c r="U72" s="64">
        <f t="shared" si="13"/>
        <v>0</v>
      </c>
      <c r="V72" s="64">
        <f t="shared" si="14"/>
        <v>28025000</v>
      </c>
      <c r="W72" s="185">
        <f t="shared" ref="W72:W112" si="23">+V72/F72*100</f>
        <v>100</v>
      </c>
      <c r="X72" s="151"/>
      <c r="Y72" s="181">
        <v>0</v>
      </c>
      <c r="Z72" s="64">
        <v>0</v>
      </c>
      <c r="AA72" s="180">
        <v>3000000</v>
      </c>
      <c r="AB72" s="128">
        <v>0</v>
      </c>
      <c r="AC72" s="64">
        <v>0</v>
      </c>
      <c r="AD72" s="129">
        <v>6468873</v>
      </c>
      <c r="AE72" s="181">
        <v>0</v>
      </c>
      <c r="AF72" s="64">
        <v>0</v>
      </c>
      <c r="AG72" s="180">
        <v>592860</v>
      </c>
      <c r="AH72" s="128">
        <v>0</v>
      </c>
      <c r="AI72" s="64">
        <v>0</v>
      </c>
      <c r="AJ72" s="129">
        <v>3977000</v>
      </c>
      <c r="AK72" s="181">
        <v>0</v>
      </c>
      <c r="AL72" s="64">
        <v>0</v>
      </c>
      <c r="AM72" s="180">
        <v>0</v>
      </c>
      <c r="AN72" s="128">
        <v>0</v>
      </c>
      <c r="AO72" s="64">
        <v>0</v>
      </c>
      <c r="AP72" s="129">
        <v>2831756</v>
      </c>
      <c r="AQ72" s="181">
        <v>0</v>
      </c>
      <c r="AR72" s="64">
        <v>0</v>
      </c>
      <c r="AS72" s="180">
        <v>200000</v>
      </c>
      <c r="AT72" s="128">
        <v>0</v>
      </c>
      <c r="AU72" s="64">
        <v>0</v>
      </c>
      <c r="AV72" s="129">
        <v>8725000</v>
      </c>
      <c r="AW72" s="181">
        <v>0</v>
      </c>
      <c r="AX72" s="64">
        <v>0</v>
      </c>
      <c r="AY72" s="180">
        <v>7500000</v>
      </c>
      <c r="AZ72" s="128">
        <v>0</v>
      </c>
      <c r="BA72" s="64">
        <v>0</v>
      </c>
      <c r="BB72" s="129">
        <v>3000000</v>
      </c>
      <c r="BC72" s="181">
        <v>0</v>
      </c>
      <c r="BD72" s="64">
        <v>0</v>
      </c>
      <c r="BE72" s="180">
        <v>1800000</v>
      </c>
      <c r="BF72" s="128">
        <v>0</v>
      </c>
      <c r="BG72" s="64">
        <v>0</v>
      </c>
      <c r="BH72" s="129">
        <v>1000000</v>
      </c>
      <c r="BI72" s="181">
        <v>0</v>
      </c>
      <c r="BJ72" s="64">
        <v>0</v>
      </c>
      <c r="BK72" s="180">
        <v>6000000</v>
      </c>
    </row>
    <row r="73" spans="1:63" ht="49.5" hidden="1" customHeight="1" x14ac:dyDescent="0.2">
      <c r="A73" s="420"/>
      <c r="B73" s="95" t="s">
        <v>40</v>
      </c>
      <c r="C73" s="37">
        <v>360102</v>
      </c>
      <c r="D73" s="38" t="s">
        <v>122</v>
      </c>
      <c r="E73" s="20" t="s">
        <v>123</v>
      </c>
      <c r="F73" s="98">
        <v>3401</v>
      </c>
      <c r="G73" s="98">
        <v>3036.42</v>
      </c>
      <c r="H73" s="98">
        <f t="shared" si="15"/>
        <v>6437.42</v>
      </c>
      <c r="I73" s="21">
        <v>0</v>
      </c>
      <c r="J73" s="21">
        <v>0</v>
      </c>
      <c r="K73" s="166"/>
      <c r="L73" s="174">
        <f t="shared" si="16"/>
        <v>0</v>
      </c>
      <c r="M73" s="127">
        <f t="shared" si="17"/>
        <v>0</v>
      </c>
      <c r="N73" s="127">
        <f t="shared" si="18"/>
        <v>6437.42</v>
      </c>
      <c r="O73" s="175">
        <f t="shared" si="19"/>
        <v>100</v>
      </c>
      <c r="P73" s="128">
        <f t="shared" si="20"/>
        <v>0</v>
      </c>
      <c r="Q73" s="64">
        <f t="shared" si="11"/>
        <v>0</v>
      </c>
      <c r="R73" s="64">
        <f t="shared" si="12"/>
        <v>3036.42</v>
      </c>
      <c r="S73" s="180">
        <f t="shared" si="21"/>
        <v>100</v>
      </c>
      <c r="T73" s="181">
        <f t="shared" si="22"/>
        <v>0</v>
      </c>
      <c r="U73" s="64">
        <f t="shared" si="13"/>
        <v>0</v>
      </c>
      <c r="V73" s="64">
        <f t="shared" si="14"/>
        <v>3401</v>
      </c>
      <c r="W73" s="185">
        <f t="shared" si="23"/>
        <v>100</v>
      </c>
      <c r="X73" s="151"/>
      <c r="Y73" s="181">
        <v>0</v>
      </c>
      <c r="Z73" s="64">
        <v>0</v>
      </c>
      <c r="AA73" s="180">
        <v>854.16</v>
      </c>
      <c r="AB73" s="128">
        <v>0</v>
      </c>
      <c r="AC73" s="64">
        <v>0</v>
      </c>
      <c r="AD73" s="129">
        <v>1838.26</v>
      </c>
      <c r="AE73" s="181">
        <v>0</v>
      </c>
      <c r="AF73" s="64">
        <v>0</v>
      </c>
      <c r="AG73" s="180">
        <v>0</v>
      </c>
      <c r="AH73" s="128">
        <v>0</v>
      </c>
      <c r="AI73" s="64">
        <v>0</v>
      </c>
      <c r="AJ73" s="129">
        <v>9</v>
      </c>
      <c r="AK73" s="181">
        <v>0</v>
      </c>
      <c r="AL73" s="64">
        <v>0</v>
      </c>
      <c r="AM73" s="180">
        <v>0</v>
      </c>
      <c r="AN73" s="128">
        <v>0</v>
      </c>
      <c r="AO73" s="64">
        <v>0</v>
      </c>
      <c r="AP73" s="129">
        <v>320</v>
      </c>
      <c r="AQ73" s="181">
        <v>0</v>
      </c>
      <c r="AR73" s="64">
        <v>0</v>
      </c>
      <c r="AS73" s="180">
        <v>15</v>
      </c>
      <c r="AT73" s="128">
        <v>0</v>
      </c>
      <c r="AU73" s="64">
        <v>0</v>
      </c>
      <c r="AV73" s="129">
        <v>1605.58</v>
      </c>
      <c r="AW73" s="181">
        <v>0</v>
      </c>
      <c r="AX73" s="64">
        <v>0</v>
      </c>
      <c r="AY73" s="180">
        <v>1164</v>
      </c>
      <c r="AZ73" s="128">
        <v>0</v>
      </c>
      <c r="BA73" s="64">
        <v>0</v>
      </c>
      <c r="BB73" s="129">
        <v>0</v>
      </c>
      <c r="BC73" s="181">
        <v>0</v>
      </c>
      <c r="BD73" s="64">
        <v>0</v>
      </c>
      <c r="BE73" s="180">
        <v>431.42</v>
      </c>
      <c r="BF73" s="128">
        <v>0</v>
      </c>
      <c r="BG73" s="64">
        <v>0</v>
      </c>
      <c r="BH73" s="129">
        <v>200</v>
      </c>
      <c r="BI73" s="181">
        <v>0</v>
      </c>
      <c r="BJ73" s="64">
        <v>0</v>
      </c>
      <c r="BK73" s="180">
        <v>0</v>
      </c>
    </row>
    <row r="74" spans="1:63" ht="51" hidden="1" customHeight="1" thickBot="1" x14ac:dyDescent="0.25">
      <c r="A74" s="402"/>
      <c r="B74" s="252" t="s">
        <v>40</v>
      </c>
      <c r="C74" s="42">
        <v>361113</v>
      </c>
      <c r="D74" s="40" t="s">
        <v>124</v>
      </c>
      <c r="E74" s="25" t="s">
        <v>125</v>
      </c>
      <c r="F74" s="99">
        <v>0</v>
      </c>
      <c r="G74" s="99">
        <v>0.18</v>
      </c>
      <c r="H74" s="99">
        <f t="shared" si="15"/>
        <v>0.18</v>
      </c>
      <c r="I74" s="26">
        <v>0</v>
      </c>
      <c r="J74" s="26">
        <v>0</v>
      </c>
      <c r="K74" s="220"/>
      <c r="L74" s="221">
        <f t="shared" si="16"/>
        <v>0</v>
      </c>
      <c r="M74" s="118">
        <f t="shared" si="17"/>
        <v>0</v>
      </c>
      <c r="N74" s="118">
        <f t="shared" si="18"/>
        <v>0.18</v>
      </c>
      <c r="O74" s="249">
        <f t="shared" si="19"/>
        <v>100</v>
      </c>
      <c r="P74" s="131">
        <f t="shared" si="20"/>
        <v>0</v>
      </c>
      <c r="Q74" s="133">
        <f t="shared" si="11"/>
        <v>0</v>
      </c>
      <c r="R74" s="133">
        <f t="shared" si="12"/>
        <v>0.18</v>
      </c>
      <c r="S74" s="223">
        <f t="shared" si="21"/>
        <v>100</v>
      </c>
      <c r="T74" s="136">
        <f t="shared" si="22"/>
        <v>0</v>
      </c>
      <c r="U74" s="133">
        <f t="shared" si="13"/>
        <v>0</v>
      </c>
      <c r="V74" s="133">
        <f t="shared" si="14"/>
        <v>0</v>
      </c>
      <c r="W74" s="223" t="e">
        <f t="shared" si="23"/>
        <v>#DIV/0!</v>
      </c>
      <c r="X74" s="152"/>
      <c r="Y74" s="136">
        <v>0</v>
      </c>
      <c r="Z74" s="133">
        <v>0</v>
      </c>
      <c r="AA74" s="223">
        <v>0</v>
      </c>
      <c r="AB74" s="131">
        <v>0</v>
      </c>
      <c r="AC74" s="133">
        <v>0</v>
      </c>
      <c r="AD74" s="132">
        <v>0.18</v>
      </c>
      <c r="AE74" s="136">
        <v>0</v>
      </c>
      <c r="AF74" s="133">
        <v>0</v>
      </c>
      <c r="AG74" s="223">
        <v>0</v>
      </c>
      <c r="AH74" s="131">
        <v>0</v>
      </c>
      <c r="AI74" s="133">
        <v>0</v>
      </c>
      <c r="AJ74" s="132">
        <v>0</v>
      </c>
      <c r="AK74" s="136">
        <v>0</v>
      </c>
      <c r="AL74" s="133">
        <v>0</v>
      </c>
      <c r="AM74" s="223">
        <v>0</v>
      </c>
      <c r="AN74" s="131">
        <v>0</v>
      </c>
      <c r="AO74" s="133">
        <v>0</v>
      </c>
      <c r="AP74" s="132">
        <v>0</v>
      </c>
      <c r="AQ74" s="136">
        <v>0</v>
      </c>
      <c r="AR74" s="133">
        <v>0</v>
      </c>
      <c r="AS74" s="223">
        <v>0</v>
      </c>
      <c r="AT74" s="131">
        <v>0</v>
      </c>
      <c r="AU74" s="133">
        <v>0</v>
      </c>
      <c r="AV74" s="132">
        <v>0</v>
      </c>
      <c r="AW74" s="136">
        <v>0</v>
      </c>
      <c r="AX74" s="133">
        <v>0</v>
      </c>
      <c r="AY74" s="223">
        <v>0</v>
      </c>
      <c r="AZ74" s="131">
        <v>0</v>
      </c>
      <c r="BA74" s="133">
        <v>0</v>
      </c>
      <c r="BB74" s="132">
        <v>0</v>
      </c>
      <c r="BC74" s="136">
        <v>0</v>
      </c>
      <c r="BD74" s="133">
        <v>0</v>
      </c>
      <c r="BE74" s="223">
        <v>0</v>
      </c>
      <c r="BF74" s="131">
        <v>0</v>
      </c>
      <c r="BG74" s="133">
        <v>0</v>
      </c>
      <c r="BH74" s="132">
        <v>0</v>
      </c>
      <c r="BI74" s="136">
        <v>0</v>
      </c>
      <c r="BJ74" s="133">
        <v>0</v>
      </c>
      <c r="BK74" s="223">
        <v>0</v>
      </c>
    </row>
    <row r="75" spans="1:63" ht="48" customHeight="1" x14ac:dyDescent="0.2">
      <c r="A75" s="401" t="s">
        <v>126</v>
      </c>
      <c r="B75" s="212" t="s">
        <v>31</v>
      </c>
      <c r="C75" s="15">
        <v>761101</v>
      </c>
      <c r="D75" s="16" t="s">
        <v>127</v>
      </c>
      <c r="E75" s="27" t="s">
        <v>112</v>
      </c>
      <c r="F75" s="111">
        <v>71.13</v>
      </c>
      <c r="G75" s="111">
        <v>82.45</v>
      </c>
      <c r="H75" s="111">
        <f t="shared" si="15"/>
        <v>153.57999999999998</v>
      </c>
      <c r="I75" s="50">
        <v>10.87</v>
      </c>
      <c r="J75" s="50">
        <v>5.1499999999999995</v>
      </c>
      <c r="K75" s="213"/>
      <c r="L75" s="214">
        <f t="shared" si="16"/>
        <v>0</v>
      </c>
      <c r="M75" s="114">
        <f t="shared" si="17"/>
        <v>16.02</v>
      </c>
      <c r="N75" s="114">
        <f t="shared" si="18"/>
        <v>153.57999999999998</v>
      </c>
      <c r="O75" s="248">
        <f t="shared" si="19"/>
        <v>100</v>
      </c>
      <c r="P75" s="123">
        <f t="shared" si="20"/>
        <v>0</v>
      </c>
      <c r="Q75" s="125">
        <f t="shared" si="11"/>
        <v>5.1499999999999995</v>
      </c>
      <c r="R75" s="125">
        <f t="shared" si="12"/>
        <v>82.45</v>
      </c>
      <c r="S75" s="216">
        <f t="shared" si="21"/>
        <v>100</v>
      </c>
      <c r="T75" s="218">
        <f t="shared" si="22"/>
        <v>0</v>
      </c>
      <c r="U75" s="125">
        <f t="shared" si="13"/>
        <v>10.87</v>
      </c>
      <c r="V75" s="125">
        <f t="shared" si="14"/>
        <v>71.13</v>
      </c>
      <c r="W75" s="217">
        <f t="shared" si="23"/>
        <v>100</v>
      </c>
      <c r="X75" s="142"/>
      <c r="Y75" s="218">
        <v>0</v>
      </c>
      <c r="Z75" s="125">
        <v>0</v>
      </c>
      <c r="AA75" s="216">
        <v>19.45</v>
      </c>
      <c r="AB75" s="123">
        <v>0</v>
      </c>
      <c r="AC75" s="125">
        <v>0</v>
      </c>
      <c r="AD75" s="124">
        <v>15</v>
      </c>
      <c r="AE75" s="218">
        <v>0</v>
      </c>
      <c r="AF75" s="125">
        <v>0.5</v>
      </c>
      <c r="AG75" s="216">
        <v>8</v>
      </c>
      <c r="AH75" s="123">
        <v>0</v>
      </c>
      <c r="AI75" s="125">
        <v>1.8</v>
      </c>
      <c r="AJ75" s="124">
        <v>16</v>
      </c>
      <c r="AK75" s="218">
        <v>0</v>
      </c>
      <c r="AL75" s="125">
        <v>1</v>
      </c>
      <c r="AM75" s="216">
        <v>5</v>
      </c>
      <c r="AN75" s="123">
        <v>0</v>
      </c>
      <c r="AO75" s="125">
        <v>0.85</v>
      </c>
      <c r="AP75" s="124">
        <v>17</v>
      </c>
      <c r="AQ75" s="218">
        <v>0</v>
      </c>
      <c r="AR75" s="125">
        <v>1</v>
      </c>
      <c r="AS75" s="216">
        <v>2</v>
      </c>
      <c r="AT75" s="123">
        <v>0</v>
      </c>
      <c r="AU75" s="125">
        <v>1</v>
      </c>
      <c r="AV75" s="124">
        <v>15</v>
      </c>
      <c r="AW75" s="218">
        <v>0</v>
      </c>
      <c r="AX75" s="125">
        <v>0</v>
      </c>
      <c r="AY75" s="216">
        <v>25</v>
      </c>
      <c r="AZ75" s="123">
        <v>0</v>
      </c>
      <c r="BA75" s="125">
        <v>8.68</v>
      </c>
      <c r="BB75" s="124">
        <v>16.13</v>
      </c>
      <c r="BC75" s="218">
        <v>0</v>
      </c>
      <c r="BD75" s="125">
        <v>0.19</v>
      </c>
      <c r="BE75" s="216">
        <v>7</v>
      </c>
      <c r="BF75" s="123">
        <v>0</v>
      </c>
      <c r="BG75" s="125">
        <v>0.5</v>
      </c>
      <c r="BH75" s="124">
        <v>5</v>
      </c>
      <c r="BI75" s="218">
        <v>0</v>
      </c>
      <c r="BJ75" s="125">
        <v>0.5</v>
      </c>
      <c r="BK75" s="216">
        <v>3</v>
      </c>
    </row>
    <row r="76" spans="1:63" ht="66" customHeight="1" thickBot="1" x14ac:dyDescent="0.25">
      <c r="A76" s="420"/>
      <c r="B76" s="198" t="s">
        <v>31</v>
      </c>
      <c r="C76" s="18">
        <v>764010</v>
      </c>
      <c r="D76" s="19" t="s">
        <v>115</v>
      </c>
      <c r="E76" s="22" t="s">
        <v>114</v>
      </c>
      <c r="F76" s="103">
        <v>344</v>
      </c>
      <c r="G76" s="103">
        <v>184</v>
      </c>
      <c r="H76" s="103">
        <f t="shared" si="15"/>
        <v>528</v>
      </c>
      <c r="I76" s="44">
        <v>12</v>
      </c>
      <c r="J76" s="44">
        <v>22</v>
      </c>
      <c r="K76" s="164"/>
      <c r="L76" s="174">
        <f t="shared" si="16"/>
        <v>0</v>
      </c>
      <c r="M76" s="127">
        <f t="shared" si="17"/>
        <v>34</v>
      </c>
      <c r="N76" s="127">
        <f t="shared" si="18"/>
        <v>528</v>
      </c>
      <c r="O76" s="175">
        <f t="shared" si="19"/>
        <v>100</v>
      </c>
      <c r="P76" s="128">
        <f t="shared" si="20"/>
        <v>0</v>
      </c>
      <c r="Q76" s="64">
        <f t="shared" si="11"/>
        <v>22</v>
      </c>
      <c r="R76" s="64">
        <f t="shared" si="12"/>
        <v>184</v>
      </c>
      <c r="S76" s="180">
        <f t="shared" si="21"/>
        <v>100</v>
      </c>
      <c r="T76" s="181">
        <f t="shared" si="22"/>
        <v>0</v>
      </c>
      <c r="U76" s="64">
        <f t="shared" si="13"/>
        <v>12</v>
      </c>
      <c r="V76" s="64">
        <f t="shared" si="14"/>
        <v>344</v>
      </c>
      <c r="W76" s="185">
        <f t="shared" si="23"/>
        <v>100</v>
      </c>
      <c r="X76" s="151"/>
      <c r="Y76" s="181">
        <v>0</v>
      </c>
      <c r="Z76" s="64">
        <v>0</v>
      </c>
      <c r="AA76" s="180">
        <v>0</v>
      </c>
      <c r="AB76" s="128">
        <v>0</v>
      </c>
      <c r="AC76" s="64">
        <v>0</v>
      </c>
      <c r="AD76" s="129">
        <v>0</v>
      </c>
      <c r="AE76" s="181">
        <v>0</v>
      </c>
      <c r="AF76" s="64">
        <v>0</v>
      </c>
      <c r="AG76" s="180">
        <v>9</v>
      </c>
      <c r="AH76" s="128">
        <v>0</v>
      </c>
      <c r="AI76" s="64">
        <v>4</v>
      </c>
      <c r="AJ76" s="129">
        <v>20</v>
      </c>
      <c r="AK76" s="181">
        <v>0</v>
      </c>
      <c r="AL76" s="64">
        <v>8</v>
      </c>
      <c r="AM76" s="180">
        <v>100</v>
      </c>
      <c r="AN76" s="128">
        <v>0</v>
      </c>
      <c r="AO76" s="64">
        <v>5</v>
      </c>
      <c r="AP76" s="129">
        <v>35</v>
      </c>
      <c r="AQ76" s="181">
        <v>0</v>
      </c>
      <c r="AR76" s="64">
        <v>5</v>
      </c>
      <c r="AS76" s="180">
        <v>20</v>
      </c>
      <c r="AT76" s="128">
        <v>0</v>
      </c>
      <c r="AU76" s="64">
        <v>0</v>
      </c>
      <c r="AV76" s="129">
        <v>100</v>
      </c>
      <c r="AW76" s="181">
        <v>0</v>
      </c>
      <c r="AX76" s="64">
        <v>0</v>
      </c>
      <c r="AY76" s="180">
        <v>200</v>
      </c>
      <c r="AZ76" s="128">
        <v>0</v>
      </c>
      <c r="BA76" s="64">
        <v>0</v>
      </c>
      <c r="BB76" s="129">
        <v>0</v>
      </c>
      <c r="BC76" s="181">
        <v>0</v>
      </c>
      <c r="BD76" s="64">
        <v>0</v>
      </c>
      <c r="BE76" s="180">
        <v>0</v>
      </c>
      <c r="BF76" s="128">
        <v>0</v>
      </c>
      <c r="BG76" s="64">
        <v>12</v>
      </c>
      <c r="BH76" s="129">
        <v>40</v>
      </c>
      <c r="BI76" s="181">
        <v>0</v>
      </c>
      <c r="BJ76" s="64">
        <v>0</v>
      </c>
      <c r="BK76" s="180">
        <v>4</v>
      </c>
    </row>
    <row r="77" spans="1:63" ht="54" hidden="1" customHeight="1" thickBot="1" x14ac:dyDescent="0.25">
      <c r="A77" s="402"/>
      <c r="B77" s="219" t="s">
        <v>40</v>
      </c>
      <c r="C77" s="39">
        <v>761201</v>
      </c>
      <c r="D77" s="40" t="s">
        <v>128</v>
      </c>
      <c r="E77" s="25" t="s">
        <v>59</v>
      </c>
      <c r="F77" s="99">
        <v>3711886</v>
      </c>
      <c r="G77" s="99">
        <v>3776243</v>
      </c>
      <c r="H77" s="99">
        <f t="shared" si="15"/>
        <v>7488129</v>
      </c>
      <c r="I77" s="26">
        <v>0</v>
      </c>
      <c r="J77" s="26">
        <v>0</v>
      </c>
      <c r="K77" s="220"/>
      <c r="L77" s="221">
        <f t="shared" si="16"/>
        <v>0</v>
      </c>
      <c r="M77" s="118">
        <f t="shared" si="17"/>
        <v>0</v>
      </c>
      <c r="N77" s="118">
        <f t="shared" si="18"/>
        <v>7488129</v>
      </c>
      <c r="O77" s="249">
        <f t="shared" si="19"/>
        <v>100</v>
      </c>
      <c r="P77" s="131">
        <f t="shared" si="20"/>
        <v>0</v>
      </c>
      <c r="Q77" s="133">
        <f t="shared" si="11"/>
        <v>0</v>
      </c>
      <c r="R77" s="133">
        <f t="shared" si="12"/>
        <v>3776243</v>
      </c>
      <c r="S77" s="223">
        <f t="shared" si="21"/>
        <v>100</v>
      </c>
      <c r="T77" s="136">
        <f t="shared" si="22"/>
        <v>0</v>
      </c>
      <c r="U77" s="133">
        <f t="shared" si="13"/>
        <v>0</v>
      </c>
      <c r="V77" s="133">
        <f t="shared" si="14"/>
        <v>3711886</v>
      </c>
      <c r="W77" s="224">
        <f t="shared" si="23"/>
        <v>100</v>
      </c>
      <c r="X77" s="152"/>
      <c r="Y77" s="136">
        <v>0</v>
      </c>
      <c r="Z77" s="133">
        <v>0</v>
      </c>
      <c r="AA77" s="223">
        <v>750000</v>
      </c>
      <c r="AB77" s="131">
        <v>0</v>
      </c>
      <c r="AC77" s="133">
        <v>0</v>
      </c>
      <c r="AD77" s="132">
        <v>1053789</v>
      </c>
      <c r="AE77" s="136">
        <v>0</v>
      </c>
      <c r="AF77" s="133">
        <v>0</v>
      </c>
      <c r="AG77" s="223">
        <v>144106</v>
      </c>
      <c r="AH77" s="131">
        <v>0</v>
      </c>
      <c r="AI77" s="133">
        <v>0</v>
      </c>
      <c r="AJ77" s="132">
        <v>375500</v>
      </c>
      <c r="AK77" s="136">
        <v>0</v>
      </c>
      <c r="AL77" s="133">
        <v>0</v>
      </c>
      <c r="AM77" s="223">
        <v>574145</v>
      </c>
      <c r="AN77" s="131">
        <v>0</v>
      </c>
      <c r="AO77" s="133">
        <v>0</v>
      </c>
      <c r="AP77" s="132">
        <v>803703</v>
      </c>
      <c r="AQ77" s="136">
        <v>0</v>
      </c>
      <c r="AR77" s="133">
        <v>0</v>
      </c>
      <c r="AS77" s="223">
        <v>75000</v>
      </c>
      <c r="AT77" s="131">
        <v>0</v>
      </c>
      <c r="AU77" s="133">
        <v>0</v>
      </c>
      <c r="AV77" s="132">
        <v>1462921</v>
      </c>
      <c r="AW77" s="136">
        <v>0</v>
      </c>
      <c r="AX77" s="133">
        <v>0</v>
      </c>
      <c r="AY77" s="223">
        <v>1186846</v>
      </c>
      <c r="AZ77" s="131">
        <v>0</v>
      </c>
      <c r="BA77" s="133">
        <v>0</v>
      </c>
      <c r="BB77" s="132">
        <v>452119</v>
      </c>
      <c r="BC77" s="136">
        <v>0</v>
      </c>
      <c r="BD77" s="133">
        <v>0</v>
      </c>
      <c r="BE77" s="223">
        <v>330000</v>
      </c>
      <c r="BF77" s="131">
        <v>0</v>
      </c>
      <c r="BG77" s="133">
        <v>0</v>
      </c>
      <c r="BH77" s="132">
        <v>250000</v>
      </c>
      <c r="BI77" s="136">
        <v>0</v>
      </c>
      <c r="BJ77" s="133">
        <v>0</v>
      </c>
      <c r="BK77" s="223">
        <v>30000</v>
      </c>
    </row>
    <row r="78" spans="1:63" ht="71.25" customHeight="1" thickBot="1" x14ac:dyDescent="0.25">
      <c r="A78" s="96" t="s">
        <v>129</v>
      </c>
      <c r="B78" s="257" t="s">
        <v>31</v>
      </c>
      <c r="C78" s="258">
        <v>753011</v>
      </c>
      <c r="D78" s="259" t="s">
        <v>130</v>
      </c>
      <c r="E78" s="260" t="s">
        <v>131</v>
      </c>
      <c r="F78" s="261">
        <v>12</v>
      </c>
      <c r="G78" s="261">
        <v>5</v>
      </c>
      <c r="H78" s="261">
        <f t="shared" si="15"/>
        <v>17</v>
      </c>
      <c r="I78" s="262">
        <v>2</v>
      </c>
      <c r="J78" s="262">
        <v>1</v>
      </c>
      <c r="K78" s="263"/>
      <c r="L78" s="264">
        <f t="shared" si="16"/>
        <v>0</v>
      </c>
      <c r="M78" s="144">
        <f t="shared" si="17"/>
        <v>3</v>
      </c>
      <c r="N78" s="144">
        <f t="shared" si="18"/>
        <v>17</v>
      </c>
      <c r="O78" s="265">
        <f t="shared" si="19"/>
        <v>100</v>
      </c>
      <c r="P78" s="269">
        <f t="shared" si="20"/>
        <v>0</v>
      </c>
      <c r="Q78" s="267">
        <f t="shared" si="11"/>
        <v>1</v>
      </c>
      <c r="R78" s="267">
        <f t="shared" si="12"/>
        <v>5</v>
      </c>
      <c r="S78" s="268">
        <f t="shared" si="21"/>
        <v>100</v>
      </c>
      <c r="T78" s="266">
        <f t="shared" si="22"/>
        <v>0</v>
      </c>
      <c r="U78" s="267">
        <f t="shared" si="13"/>
        <v>2</v>
      </c>
      <c r="V78" s="267">
        <f t="shared" si="14"/>
        <v>12</v>
      </c>
      <c r="W78" s="270">
        <f t="shared" si="23"/>
        <v>100</v>
      </c>
      <c r="X78" s="121"/>
      <c r="Y78" s="266">
        <v>0</v>
      </c>
      <c r="Z78" s="267">
        <v>0</v>
      </c>
      <c r="AA78" s="268">
        <v>1</v>
      </c>
      <c r="AB78" s="269">
        <v>0</v>
      </c>
      <c r="AC78" s="267">
        <v>1</v>
      </c>
      <c r="AD78" s="271">
        <v>1</v>
      </c>
      <c r="AE78" s="266">
        <v>0</v>
      </c>
      <c r="AF78" s="267">
        <v>0</v>
      </c>
      <c r="AG78" s="268">
        <v>1</v>
      </c>
      <c r="AH78" s="269">
        <v>0</v>
      </c>
      <c r="AI78" s="267">
        <v>0</v>
      </c>
      <c r="AJ78" s="271">
        <v>0</v>
      </c>
      <c r="AK78" s="266">
        <v>0</v>
      </c>
      <c r="AL78" s="267">
        <v>0</v>
      </c>
      <c r="AM78" s="268">
        <v>0</v>
      </c>
      <c r="AN78" s="269">
        <v>0</v>
      </c>
      <c r="AO78" s="267">
        <v>0</v>
      </c>
      <c r="AP78" s="271">
        <v>0</v>
      </c>
      <c r="AQ78" s="266">
        <v>0</v>
      </c>
      <c r="AR78" s="267">
        <v>0</v>
      </c>
      <c r="AS78" s="268">
        <v>2</v>
      </c>
      <c r="AT78" s="269">
        <v>0</v>
      </c>
      <c r="AU78" s="267">
        <v>2</v>
      </c>
      <c r="AV78" s="271">
        <v>10</v>
      </c>
      <c r="AW78" s="266">
        <v>0</v>
      </c>
      <c r="AX78" s="267">
        <v>0</v>
      </c>
      <c r="AY78" s="268">
        <v>0</v>
      </c>
      <c r="AZ78" s="269">
        <v>0</v>
      </c>
      <c r="BA78" s="267">
        <v>0</v>
      </c>
      <c r="BB78" s="271">
        <v>0</v>
      </c>
      <c r="BC78" s="266">
        <v>0</v>
      </c>
      <c r="BD78" s="267">
        <v>0</v>
      </c>
      <c r="BE78" s="268">
        <v>1</v>
      </c>
      <c r="BF78" s="269">
        <v>0</v>
      </c>
      <c r="BG78" s="267">
        <v>0</v>
      </c>
      <c r="BH78" s="271">
        <v>1</v>
      </c>
      <c r="BI78" s="266">
        <v>0</v>
      </c>
      <c r="BJ78" s="267">
        <v>0</v>
      </c>
      <c r="BK78" s="268">
        <v>0</v>
      </c>
    </row>
    <row r="79" spans="1:63" ht="25.5" x14ac:dyDescent="0.2">
      <c r="A79" s="401" t="s">
        <v>132</v>
      </c>
      <c r="B79" s="212" t="s">
        <v>31</v>
      </c>
      <c r="C79" s="15">
        <v>704001</v>
      </c>
      <c r="D79" s="16" t="s">
        <v>133</v>
      </c>
      <c r="E79" s="27" t="s">
        <v>134</v>
      </c>
      <c r="F79" s="111">
        <v>19</v>
      </c>
      <c r="G79" s="111">
        <v>13</v>
      </c>
      <c r="H79" s="111">
        <f t="shared" si="15"/>
        <v>32</v>
      </c>
      <c r="I79" s="50">
        <v>16</v>
      </c>
      <c r="J79" s="50">
        <v>3</v>
      </c>
      <c r="K79" s="213"/>
      <c r="L79" s="214">
        <f t="shared" si="16"/>
        <v>0</v>
      </c>
      <c r="M79" s="114">
        <f t="shared" si="17"/>
        <v>19</v>
      </c>
      <c r="N79" s="114">
        <f t="shared" si="18"/>
        <v>32</v>
      </c>
      <c r="O79" s="248">
        <f t="shared" si="19"/>
        <v>100</v>
      </c>
      <c r="P79" s="123">
        <f t="shared" si="20"/>
        <v>0</v>
      </c>
      <c r="Q79" s="125">
        <f t="shared" si="11"/>
        <v>3</v>
      </c>
      <c r="R79" s="125">
        <f t="shared" si="12"/>
        <v>13</v>
      </c>
      <c r="S79" s="216">
        <f t="shared" si="21"/>
        <v>100</v>
      </c>
      <c r="T79" s="218">
        <f t="shared" si="22"/>
        <v>0</v>
      </c>
      <c r="U79" s="125">
        <f t="shared" si="13"/>
        <v>16</v>
      </c>
      <c r="V79" s="125">
        <f t="shared" si="14"/>
        <v>19</v>
      </c>
      <c r="W79" s="217">
        <f t="shared" si="23"/>
        <v>100</v>
      </c>
      <c r="X79" s="142"/>
      <c r="Y79" s="218">
        <v>0</v>
      </c>
      <c r="Z79" s="125">
        <v>0</v>
      </c>
      <c r="AA79" s="216">
        <v>4</v>
      </c>
      <c r="AB79" s="123">
        <v>0</v>
      </c>
      <c r="AC79" s="125">
        <v>0</v>
      </c>
      <c r="AD79" s="124">
        <v>3</v>
      </c>
      <c r="AE79" s="218">
        <v>0</v>
      </c>
      <c r="AF79" s="125">
        <v>0</v>
      </c>
      <c r="AG79" s="216">
        <v>1</v>
      </c>
      <c r="AH79" s="123">
        <v>0</v>
      </c>
      <c r="AI79" s="125">
        <v>0</v>
      </c>
      <c r="AJ79" s="124">
        <v>0</v>
      </c>
      <c r="AK79" s="218">
        <v>0</v>
      </c>
      <c r="AL79" s="125">
        <v>2</v>
      </c>
      <c r="AM79" s="216">
        <v>3</v>
      </c>
      <c r="AN79" s="123">
        <v>0</v>
      </c>
      <c r="AO79" s="125">
        <v>1</v>
      </c>
      <c r="AP79" s="124">
        <v>1</v>
      </c>
      <c r="AQ79" s="218">
        <v>0</v>
      </c>
      <c r="AR79" s="125">
        <v>0</v>
      </c>
      <c r="AS79" s="216">
        <v>1</v>
      </c>
      <c r="AT79" s="123">
        <v>0</v>
      </c>
      <c r="AU79" s="125">
        <v>0</v>
      </c>
      <c r="AV79" s="124">
        <v>0</v>
      </c>
      <c r="AW79" s="218">
        <v>0</v>
      </c>
      <c r="AX79" s="125">
        <v>15</v>
      </c>
      <c r="AY79" s="216">
        <v>15</v>
      </c>
      <c r="AZ79" s="123">
        <v>0</v>
      </c>
      <c r="BA79" s="125">
        <v>1</v>
      </c>
      <c r="BB79" s="124">
        <v>1</v>
      </c>
      <c r="BC79" s="218">
        <v>0</v>
      </c>
      <c r="BD79" s="125">
        <v>0</v>
      </c>
      <c r="BE79" s="216">
        <v>1</v>
      </c>
      <c r="BF79" s="123">
        <v>0</v>
      </c>
      <c r="BG79" s="125">
        <v>0</v>
      </c>
      <c r="BH79" s="124">
        <v>1</v>
      </c>
      <c r="BI79" s="218">
        <v>0</v>
      </c>
      <c r="BJ79" s="125">
        <v>0</v>
      </c>
      <c r="BK79" s="216">
        <v>1</v>
      </c>
    </row>
    <row r="80" spans="1:63" ht="26.25" thickBot="1" x14ac:dyDescent="0.25">
      <c r="A80" s="402"/>
      <c r="B80" s="291" t="s">
        <v>31</v>
      </c>
      <c r="C80" s="35">
        <v>749101</v>
      </c>
      <c r="D80" s="36" t="s">
        <v>135</v>
      </c>
      <c r="E80" s="28" t="s">
        <v>136</v>
      </c>
      <c r="F80" s="101">
        <v>5</v>
      </c>
      <c r="G80" s="101">
        <v>5</v>
      </c>
      <c r="H80" s="101">
        <f t="shared" si="15"/>
        <v>10</v>
      </c>
      <c r="I80" s="56">
        <v>2</v>
      </c>
      <c r="J80" s="56">
        <v>1</v>
      </c>
      <c r="K80" s="292"/>
      <c r="L80" s="221">
        <f t="shared" si="16"/>
        <v>0</v>
      </c>
      <c r="M80" s="118">
        <f t="shared" si="17"/>
        <v>3</v>
      </c>
      <c r="N80" s="118">
        <f t="shared" si="18"/>
        <v>10</v>
      </c>
      <c r="O80" s="249">
        <f t="shared" si="19"/>
        <v>100</v>
      </c>
      <c r="P80" s="131">
        <f t="shared" si="20"/>
        <v>0</v>
      </c>
      <c r="Q80" s="133">
        <f t="shared" si="11"/>
        <v>1</v>
      </c>
      <c r="R80" s="133">
        <f t="shared" si="12"/>
        <v>5</v>
      </c>
      <c r="S80" s="223">
        <f t="shared" si="21"/>
        <v>100</v>
      </c>
      <c r="T80" s="136">
        <f t="shared" si="22"/>
        <v>0</v>
      </c>
      <c r="U80" s="133">
        <f t="shared" si="13"/>
        <v>2</v>
      </c>
      <c r="V80" s="133">
        <f t="shared" si="14"/>
        <v>5</v>
      </c>
      <c r="W80" s="224">
        <f t="shared" si="23"/>
        <v>100</v>
      </c>
      <c r="X80" s="152"/>
      <c r="Y80" s="136">
        <v>0</v>
      </c>
      <c r="Z80" s="133">
        <v>0</v>
      </c>
      <c r="AA80" s="223">
        <v>1</v>
      </c>
      <c r="AB80" s="131">
        <v>0</v>
      </c>
      <c r="AC80" s="133">
        <v>0</v>
      </c>
      <c r="AD80" s="132">
        <v>0</v>
      </c>
      <c r="AE80" s="136">
        <v>0</v>
      </c>
      <c r="AF80" s="133">
        <v>0</v>
      </c>
      <c r="AG80" s="223">
        <v>1</v>
      </c>
      <c r="AH80" s="131">
        <v>0</v>
      </c>
      <c r="AI80" s="133">
        <v>0</v>
      </c>
      <c r="AJ80" s="132">
        <v>0</v>
      </c>
      <c r="AK80" s="136">
        <v>0</v>
      </c>
      <c r="AL80" s="133">
        <v>1</v>
      </c>
      <c r="AM80" s="223">
        <v>1</v>
      </c>
      <c r="AN80" s="131">
        <v>0</v>
      </c>
      <c r="AO80" s="133">
        <v>0</v>
      </c>
      <c r="AP80" s="132">
        <v>1</v>
      </c>
      <c r="AQ80" s="136">
        <v>0</v>
      </c>
      <c r="AR80" s="133">
        <v>0</v>
      </c>
      <c r="AS80" s="223">
        <v>1</v>
      </c>
      <c r="AT80" s="131">
        <v>0</v>
      </c>
      <c r="AU80" s="133">
        <v>0</v>
      </c>
      <c r="AV80" s="132">
        <v>1</v>
      </c>
      <c r="AW80" s="136">
        <v>0</v>
      </c>
      <c r="AX80" s="133">
        <v>1</v>
      </c>
      <c r="AY80" s="223">
        <v>1</v>
      </c>
      <c r="AZ80" s="131">
        <v>0</v>
      </c>
      <c r="BA80" s="133">
        <v>1</v>
      </c>
      <c r="BB80" s="132">
        <v>1</v>
      </c>
      <c r="BC80" s="136">
        <v>0</v>
      </c>
      <c r="BD80" s="133">
        <v>0</v>
      </c>
      <c r="BE80" s="223">
        <v>1</v>
      </c>
      <c r="BF80" s="131">
        <v>0</v>
      </c>
      <c r="BG80" s="133">
        <v>0</v>
      </c>
      <c r="BH80" s="132">
        <v>1</v>
      </c>
      <c r="BI80" s="136">
        <v>0</v>
      </c>
      <c r="BJ80" s="133">
        <v>0</v>
      </c>
      <c r="BK80" s="223">
        <v>0</v>
      </c>
    </row>
    <row r="81" spans="1:65" x14ac:dyDescent="0.2">
      <c r="A81" s="401" t="s">
        <v>137</v>
      </c>
      <c r="B81" s="212" t="s">
        <v>31</v>
      </c>
      <c r="C81" s="15">
        <v>707101</v>
      </c>
      <c r="D81" s="16" t="s">
        <v>138</v>
      </c>
      <c r="E81" s="27" t="s">
        <v>139</v>
      </c>
      <c r="F81" s="111">
        <v>13</v>
      </c>
      <c r="G81" s="111">
        <v>10</v>
      </c>
      <c r="H81" s="111">
        <f t="shared" si="15"/>
        <v>23</v>
      </c>
      <c r="I81" s="50">
        <v>2</v>
      </c>
      <c r="J81" s="50">
        <v>1</v>
      </c>
      <c r="K81" s="213"/>
      <c r="L81" s="214">
        <f t="shared" si="16"/>
        <v>0</v>
      </c>
      <c r="M81" s="114">
        <f t="shared" si="17"/>
        <v>3</v>
      </c>
      <c r="N81" s="114">
        <f t="shared" si="18"/>
        <v>23</v>
      </c>
      <c r="O81" s="248">
        <f t="shared" si="19"/>
        <v>100</v>
      </c>
      <c r="P81" s="123">
        <f t="shared" si="20"/>
        <v>0</v>
      </c>
      <c r="Q81" s="125">
        <f t="shared" si="11"/>
        <v>1</v>
      </c>
      <c r="R81" s="125">
        <f t="shared" si="12"/>
        <v>10</v>
      </c>
      <c r="S81" s="216">
        <f t="shared" si="21"/>
        <v>100</v>
      </c>
      <c r="T81" s="218">
        <f t="shared" si="22"/>
        <v>0</v>
      </c>
      <c r="U81" s="125">
        <f t="shared" si="13"/>
        <v>2</v>
      </c>
      <c r="V81" s="125">
        <f t="shared" si="14"/>
        <v>13</v>
      </c>
      <c r="W81" s="217">
        <f t="shared" si="23"/>
        <v>100</v>
      </c>
      <c r="X81" s="142"/>
      <c r="Y81" s="218">
        <v>0</v>
      </c>
      <c r="Z81" s="125">
        <v>0</v>
      </c>
      <c r="AA81" s="216">
        <v>2</v>
      </c>
      <c r="AB81" s="123">
        <v>0</v>
      </c>
      <c r="AC81" s="125">
        <v>0</v>
      </c>
      <c r="AD81" s="124">
        <v>2</v>
      </c>
      <c r="AE81" s="218">
        <v>0</v>
      </c>
      <c r="AF81" s="125">
        <v>0</v>
      </c>
      <c r="AG81" s="216">
        <v>1</v>
      </c>
      <c r="AH81" s="123">
        <v>0</v>
      </c>
      <c r="AI81" s="125">
        <v>0</v>
      </c>
      <c r="AJ81" s="124">
        <v>1</v>
      </c>
      <c r="AK81" s="218">
        <v>0</v>
      </c>
      <c r="AL81" s="125">
        <v>1</v>
      </c>
      <c r="AM81" s="216">
        <v>2</v>
      </c>
      <c r="AN81" s="123">
        <v>0</v>
      </c>
      <c r="AO81" s="125">
        <v>0</v>
      </c>
      <c r="AP81" s="124">
        <v>1</v>
      </c>
      <c r="AQ81" s="218">
        <v>0</v>
      </c>
      <c r="AR81" s="125">
        <v>0</v>
      </c>
      <c r="AS81" s="216">
        <v>1</v>
      </c>
      <c r="AT81" s="123">
        <v>0</v>
      </c>
      <c r="AU81" s="125">
        <v>1</v>
      </c>
      <c r="AV81" s="124">
        <v>4</v>
      </c>
      <c r="AW81" s="218">
        <v>0</v>
      </c>
      <c r="AX81" s="125">
        <v>0</v>
      </c>
      <c r="AY81" s="216">
        <v>2</v>
      </c>
      <c r="AZ81" s="123">
        <v>0</v>
      </c>
      <c r="BA81" s="125">
        <v>1</v>
      </c>
      <c r="BB81" s="124">
        <v>5</v>
      </c>
      <c r="BC81" s="218">
        <v>0</v>
      </c>
      <c r="BD81" s="125">
        <v>0</v>
      </c>
      <c r="BE81" s="216">
        <v>0</v>
      </c>
      <c r="BF81" s="123">
        <v>0</v>
      </c>
      <c r="BG81" s="125">
        <v>0</v>
      </c>
      <c r="BH81" s="124">
        <v>1</v>
      </c>
      <c r="BI81" s="218">
        <v>0</v>
      </c>
      <c r="BJ81" s="125">
        <v>0</v>
      </c>
      <c r="BK81" s="216">
        <v>1</v>
      </c>
    </row>
    <row r="82" spans="1:65" ht="18" customHeight="1" x14ac:dyDescent="0.2">
      <c r="A82" s="420"/>
      <c r="B82" s="198" t="s">
        <v>31</v>
      </c>
      <c r="C82" s="18">
        <v>740010</v>
      </c>
      <c r="D82" s="19" t="s">
        <v>113</v>
      </c>
      <c r="E82" s="22" t="s">
        <v>114</v>
      </c>
      <c r="F82" s="103">
        <v>1119</v>
      </c>
      <c r="G82" s="103">
        <v>710</v>
      </c>
      <c r="H82" s="103">
        <f t="shared" si="15"/>
        <v>1829</v>
      </c>
      <c r="I82" s="44">
        <v>120</v>
      </c>
      <c r="J82" s="44">
        <v>0</v>
      </c>
      <c r="K82" s="164"/>
      <c r="L82" s="174">
        <f t="shared" si="16"/>
        <v>0</v>
      </c>
      <c r="M82" s="127">
        <f t="shared" si="17"/>
        <v>120</v>
      </c>
      <c r="N82" s="127">
        <f t="shared" si="18"/>
        <v>1829</v>
      </c>
      <c r="O82" s="175">
        <f t="shared" si="19"/>
        <v>100</v>
      </c>
      <c r="P82" s="128">
        <f t="shared" si="20"/>
        <v>0</v>
      </c>
      <c r="Q82" s="64">
        <f t="shared" si="11"/>
        <v>0</v>
      </c>
      <c r="R82" s="64">
        <f t="shared" si="12"/>
        <v>710</v>
      </c>
      <c r="S82" s="180">
        <f t="shared" si="21"/>
        <v>100</v>
      </c>
      <c r="T82" s="181">
        <f t="shared" si="22"/>
        <v>0</v>
      </c>
      <c r="U82" s="64">
        <f t="shared" si="13"/>
        <v>120</v>
      </c>
      <c r="V82" s="64">
        <f t="shared" si="14"/>
        <v>1119</v>
      </c>
      <c r="W82" s="185">
        <f t="shared" si="23"/>
        <v>100</v>
      </c>
      <c r="X82" s="151"/>
      <c r="Y82" s="181">
        <v>0</v>
      </c>
      <c r="Z82" s="64">
        <v>0</v>
      </c>
      <c r="AA82" s="180">
        <v>60</v>
      </c>
      <c r="AB82" s="128">
        <v>0</v>
      </c>
      <c r="AC82" s="64">
        <v>0</v>
      </c>
      <c r="AD82" s="129">
        <v>240</v>
      </c>
      <c r="AE82" s="181">
        <v>0</v>
      </c>
      <c r="AF82" s="64">
        <v>0</v>
      </c>
      <c r="AG82" s="180">
        <v>70</v>
      </c>
      <c r="AH82" s="128">
        <v>0</v>
      </c>
      <c r="AI82" s="64">
        <v>0</v>
      </c>
      <c r="AJ82" s="129">
        <v>250</v>
      </c>
      <c r="AK82" s="181">
        <v>0</v>
      </c>
      <c r="AL82" s="64">
        <v>0</v>
      </c>
      <c r="AM82" s="180">
        <v>0</v>
      </c>
      <c r="AN82" s="128">
        <v>0</v>
      </c>
      <c r="AO82" s="64">
        <v>0</v>
      </c>
      <c r="AP82" s="129">
        <v>40</v>
      </c>
      <c r="AQ82" s="181">
        <v>0</v>
      </c>
      <c r="AR82" s="64">
        <v>0</v>
      </c>
      <c r="AS82" s="180">
        <v>50</v>
      </c>
      <c r="AT82" s="128">
        <v>0</v>
      </c>
      <c r="AU82" s="64">
        <v>100</v>
      </c>
      <c r="AV82" s="129">
        <v>550</v>
      </c>
      <c r="AW82" s="181">
        <v>0</v>
      </c>
      <c r="AX82" s="64">
        <v>0</v>
      </c>
      <c r="AY82" s="180">
        <v>103</v>
      </c>
      <c r="AZ82" s="128">
        <v>0</v>
      </c>
      <c r="BA82" s="64">
        <v>20</v>
      </c>
      <c r="BB82" s="129">
        <v>168</v>
      </c>
      <c r="BC82" s="181">
        <v>0</v>
      </c>
      <c r="BD82" s="64">
        <v>0</v>
      </c>
      <c r="BE82" s="180">
        <v>180</v>
      </c>
      <c r="BF82" s="128">
        <v>0</v>
      </c>
      <c r="BG82" s="64">
        <v>0</v>
      </c>
      <c r="BH82" s="129">
        <v>50</v>
      </c>
      <c r="BI82" s="181">
        <v>0</v>
      </c>
      <c r="BJ82" s="64">
        <v>0</v>
      </c>
      <c r="BK82" s="180">
        <v>68</v>
      </c>
    </row>
    <row r="83" spans="1:65" ht="23.25" customHeight="1" x14ac:dyDescent="0.2">
      <c r="A83" s="420"/>
      <c r="B83" s="198" t="s">
        <v>31</v>
      </c>
      <c r="C83" s="18">
        <v>764010</v>
      </c>
      <c r="D83" s="19" t="s">
        <v>115</v>
      </c>
      <c r="E83" s="22" t="s">
        <v>114</v>
      </c>
      <c r="F83" s="103">
        <v>358</v>
      </c>
      <c r="G83" s="103">
        <v>247</v>
      </c>
      <c r="H83" s="103">
        <f t="shared" si="15"/>
        <v>605</v>
      </c>
      <c r="I83" s="44">
        <v>10</v>
      </c>
      <c r="J83" s="44">
        <v>13</v>
      </c>
      <c r="K83" s="164"/>
      <c r="L83" s="174">
        <f t="shared" si="16"/>
        <v>0</v>
      </c>
      <c r="M83" s="127">
        <f t="shared" si="17"/>
        <v>23</v>
      </c>
      <c r="N83" s="127">
        <f t="shared" si="18"/>
        <v>605</v>
      </c>
      <c r="O83" s="175">
        <f t="shared" si="19"/>
        <v>100</v>
      </c>
      <c r="P83" s="128">
        <f t="shared" si="20"/>
        <v>0</v>
      </c>
      <c r="Q83" s="64">
        <f t="shared" si="11"/>
        <v>13</v>
      </c>
      <c r="R83" s="64">
        <f t="shared" si="12"/>
        <v>247</v>
      </c>
      <c r="S83" s="180">
        <f t="shared" si="21"/>
        <v>100</v>
      </c>
      <c r="T83" s="181">
        <f t="shared" si="22"/>
        <v>0</v>
      </c>
      <c r="U83" s="64">
        <f t="shared" si="13"/>
        <v>10</v>
      </c>
      <c r="V83" s="64">
        <f t="shared" si="14"/>
        <v>358</v>
      </c>
      <c r="W83" s="185">
        <f t="shared" si="23"/>
        <v>100</v>
      </c>
      <c r="X83" s="151"/>
      <c r="Y83" s="181">
        <v>0</v>
      </c>
      <c r="Z83" s="64">
        <v>0</v>
      </c>
      <c r="AA83" s="180">
        <v>10</v>
      </c>
      <c r="AB83" s="128">
        <v>0</v>
      </c>
      <c r="AC83" s="64">
        <v>0</v>
      </c>
      <c r="AD83" s="129">
        <v>9</v>
      </c>
      <c r="AE83" s="181">
        <v>0</v>
      </c>
      <c r="AF83" s="64">
        <v>0</v>
      </c>
      <c r="AG83" s="180">
        <v>60</v>
      </c>
      <c r="AH83" s="128">
        <v>0</v>
      </c>
      <c r="AI83" s="64">
        <v>0</v>
      </c>
      <c r="AJ83" s="129">
        <v>63</v>
      </c>
      <c r="AK83" s="181">
        <v>0</v>
      </c>
      <c r="AL83" s="64">
        <v>8</v>
      </c>
      <c r="AM83" s="180">
        <v>100</v>
      </c>
      <c r="AN83" s="128">
        <v>0</v>
      </c>
      <c r="AO83" s="64">
        <v>5</v>
      </c>
      <c r="AP83" s="129">
        <v>5</v>
      </c>
      <c r="AQ83" s="181">
        <v>0</v>
      </c>
      <c r="AR83" s="64">
        <v>0</v>
      </c>
      <c r="AS83" s="180">
        <v>0</v>
      </c>
      <c r="AT83" s="128">
        <v>0</v>
      </c>
      <c r="AU83" s="64">
        <v>10</v>
      </c>
      <c r="AV83" s="129">
        <v>150</v>
      </c>
      <c r="AW83" s="181">
        <v>0</v>
      </c>
      <c r="AX83" s="64">
        <v>0</v>
      </c>
      <c r="AY83" s="180">
        <v>100</v>
      </c>
      <c r="AZ83" s="128">
        <v>0</v>
      </c>
      <c r="BA83" s="64">
        <v>0</v>
      </c>
      <c r="BB83" s="129">
        <v>88</v>
      </c>
      <c r="BC83" s="181">
        <v>0</v>
      </c>
      <c r="BD83" s="64">
        <v>0</v>
      </c>
      <c r="BE83" s="180">
        <v>20</v>
      </c>
      <c r="BF83" s="128">
        <v>0</v>
      </c>
      <c r="BG83" s="64">
        <v>0</v>
      </c>
      <c r="BH83" s="129">
        <v>0</v>
      </c>
      <c r="BI83" s="181">
        <v>0</v>
      </c>
      <c r="BJ83" s="64">
        <v>0</v>
      </c>
      <c r="BK83" s="180">
        <v>0</v>
      </c>
    </row>
    <row r="84" spans="1:65" ht="26.25" thickBot="1" x14ac:dyDescent="0.25">
      <c r="A84" s="402"/>
      <c r="B84" s="198" t="s">
        <v>31</v>
      </c>
      <c r="C84" s="18">
        <v>751001</v>
      </c>
      <c r="D84" s="19" t="s">
        <v>140</v>
      </c>
      <c r="E84" s="22" t="s">
        <v>112</v>
      </c>
      <c r="F84" s="103">
        <v>0</v>
      </c>
      <c r="G84" s="103">
        <v>0.35</v>
      </c>
      <c r="H84" s="103">
        <f t="shared" si="15"/>
        <v>0.35</v>
      </c>
      <c r="I84" s="44">
        <v>0</v>
      </c>
      <c r="J84" s="44">
        <v>0.02</v>
      </c>
      <c r="K84" s="164"/>
      <c r="L84" s="174">
        <f t="shared" si="16"/>
        <v>0</v>
      </c>
      <c r="M84" s="127">
        <f t="shared" si="17"/>
        <v>0.02</v>
      </c>
      <c r="N84" s="127">
        <f t="shared" si="18"/>
        <v>0.35</v>
      </c>
      <c r="O84" s="175">
        <f t="shared" si="19"/>
        <v>100</v>
      </c>
      <c r="P84" s="128">
        <f t="shared" si="20"/>
        <v>0</v>
      </c>
      <c r="Q84" s="64">
        <f t="shared" si="11"/>
        <v>0.02</v>
      </c>
      <c r="R84" s="64">
        <f t="shared" si="12"/>
        <v>0.35</v>
      </c>
      <c r="S84" s="180">
        <f t="shared" si="21"/>
        <v>100</v>
      </c>
      <c r="T84" s="181">
        <f t="shared" si="22"/>
        <v>0</v>
      </c>
      <c r="U84" s="64">
        <f t="shared" si="13"/>
        <v>0</v>
      </c>
      <c r="V84" s="64">
        <f t="shared" si="14"/>
        <v>0</v>
      </c>
      <c r="W84" s="180" t="e">
        <f t="shared" si="23"/>
        <v>#DIV/0!</v>
      </c>
      <c r="X84" s="151"/>
      <c r="Y84" s="181">
        <v>0</v>
      </c>
      <c r="Z84" s="64">
        <v>0</v>
      </c>
      <c r="AA84" s="180">
        <v>0</v>
      </c>
      <c r="AB84" s="128">
        <v>0</v>
      </c>
      <c r="AC84" s="64">
        <v>0</v>
      </c>
      <c r="AD84" s="129">
        <v>0</v>
      </c>
      <c r="AE84" s="181">
        <v>0</v>
      </c>
      <c r="AF84" s="64">
        <v>0</v>
      </c>
      <c r="AG84" s="180">
        <v>0</v>
      </c>
      <c r="AH84" s="128">
        <v>0</v>
      </c>
      <c r="AI84" s="64">
        <v>0</v>
      </c>
      <c r="AJ84" s="129">
        <v>0</v>
      </c>
      <c r="AK84" s="181">
        <v>0</v>
      </c>
      <c r="AL84" s="64">
        <v>0</v>
      </c>
      <c r="AM84" s="180">
        <v>0.23</v>
      </c>
      <c r="AN84" s="128">
        <v>0</v>
      </c>
      <c r="AO84" s="64">
        <v>0.02</v>
      </c>
      <c r="AP84" s="129">
        <v>0.12</v>
      </c>
      <c r="AQ84" s="181">
        <v>0</v>
      </c>
      <c r="AR84" s="64">
        <v>0</v>
      </c>
      <c r="AS84" s="180">
        <v>0</v>
      </c>
      <c r="AT84" s="128">
        <v>0</v>
      </c>
      <c r="AU84" s="64">
        <v>0</v>
      </c>
      <c r="AV84" s="129">
        <v>0</v>
      </c>
      <c r="AW84" s="181">
        <v>0</v>
      </c>
      <c r="AX84" s="64">
        <v>0</v>
      </c>
      <c r="AY84" s="180">
        <v>0</v>
      </c>
      <c r="AZ84" s="128">
        <v>0</v>
      </c>
      <c r="BA84" s="64">
        <v>0</v>
      </c>
      <c r="BB84" s="129">
        <v>0</v>
      </c>
      <c r="BC84" s="181">
        <v>0</v>
      </c>
      <c r="BD84" s="64">
        <v>0</v>
      </c>
      <c r="BE84" s="180">
        <v>0</v>
      </c>
      <c r="BF84" s="128">
        <v>0</v>
      </c>
      <c r="BG84" s="64">
        <v>0</v>
      </c>
      <c r="BH84" s="129">
        <v>0</v>
      </c>
      <c r="BI84" s="181">
        <v>0</v>
      </c>
      <c r="BJ84" s="64">
        <v>0</v>
      </c>
      <c r="BK84" s="180">
        <v>0</v>
      </c>
    </row>
    <row r="85" spans="1:65" ht="26.25" hidden="1" thickBot="1" x14ac:dyDescent="0.25">
      <c r="A85" s="402"/>
      <c r="B85" s="219" t="s">
        <v>40</v>
      </c>
      <c r="C85" s="39">
        <v>749001</v>
      </c>
      <c r="D85" s="40" t="s">
        <v>121</v>
      </c>
      <c r="E85" s="28" t="s">
        <v>59</v>
      </c>
      <c r="F85" s="99">
        <v>13777500</v>
      </c>
      <c r="G85" s="99">
        <v>10458983</v>
      </c>
      <c r="H85" s="99">
        <f t="shared" si="15"/>
        <v>24236483</v>
      </c>
      <c r="I85" s="26">
        <v>0</v>
      </c>
      <c r="J85" s="26">
        <v>0</v>
      </c>
      <c r="K85" s="243"/>
      <c r="L85" s="221">
        <f t="shared" si="16"/>
        <v>0</v>
      </c>
      <c r="M85" s="118">
        <f t="shared" si="17"/>
        <v>0</v>
      </c>
      <c r="N85" s="118">
        <f t="shared" si="18"/>
        <v>24236483</v>
      </c>
      <c r="O85" s="249">
        <f t="shared" si="19"/>
        <v>100</v>
      </c>
      <c r="P85" s="131">
        <f t="shared" si="20"/>
        <v>0</v>
      </c>
      <c r="Q85" s="133">
        <f t="shared" si="11"/>
        <v>0</v>
      </c>
      <c r="R85" s="133">
        <f t="shared" si="12"/>
        <v>10458983</v>
      </c>
      <c r="S85" s="223">
        <f t="shared" si="21"/>
        <v>100</v>
      </c>
      <c r="T85" s="136">
        <f t="shared" si="22"/>
        <v>0</v>
      </c>
      <c r="U85" s="133">
        <f t="shared" si="13"/>
        <v>0</v>
      </c>
      <c r="V85" s="133">
        <f t="shared" si="14"/>
        <v>13777500</v>
      </c>
      <c r="W85" s="224">
        <f t="shared" si="23"/>
        <v>100</v>
      </c>
      <c r="X85" s="152"/>
      <c r="Y85" s="136">
        <v>0</v>
      </c>
      <c r="Z85" s="133">
        <v>0</v>
      </c>
      <c r="AA85" s="223">
        <v>854269</v>
      </c>
      <c r="AB85" s="131">
        <v>0</v>
      </c>
      <c r="AC85" s="133">
        <v>0</v>
      </c>
      <c r="AD85" s="132">
        <v>6468874</v>
      </c>
      <c r="AE85" s="136">
        <v>0</v>
      </c>
      <c r="AF85" s="133">
        <v>0</v>
      </c>
      <c r="AG85" s="223">
        <v>254083</v>
      </c>
      <c r="AH85" s="131">
        <v>0</v>
      </c>
      <c r="AI85" s="133">
        <v>0</v>
      </c>
      <c r="AJ85" s="132"/>
      <c r="AK85" s="136">
        <v>0</v>
      </c>
      <c r="AL85" s="133">
        <v>0</v>
      </c>
      <c r="AM85" s="223">
        <v>0</v>
      </c>
      <c r="AN85" s="131">
        <v>0</v>
      </c>
      <c r="AO85" s="133">
        <v>0</v>
      </c>
      <c r="AP85" s="132">
        <v>2831757</v>
      </c>
      <c r="AQ85" s="136">
        <v>0</v>
      </c>
      <c r="AR85" s="133">
        <v>0</v>
      </c>
      <c r="AS85" s="223">
        <v>50000</v>
      </c>
      <c r="AT85" s="131">
        <v>0</v>
      </c>
      <c r="AU85" s="133">
        <v>0</v>
      </c>
      <c r="AV85" s="132">
        <v>5000000</v>
      </c>
      <c r="AW85" s="136">
        <v>0</v>
      </c>
      <c r="AX85" s="133">
        <v>0</v>
      </c>
      <c r="AY85" s="223">
        <v>500000</v>
      </c>
      <c r="AZ85" s="131">
        <v>0</v>
      </c>
      <c r="BA85" s="133">
        <v>0</v>
      </c>
      <c r="BB85" s="132">
        <v>5437500</v>
      </c>
      <c r="BC85" s="136">
        <v>0</v>
      </c>
      <c r="BD85" s="133">
        <v>0</v>
      </c>
      <c r="BE85" s="223">
        <v>1800000</v>
      </c>
      <c r="BF85" s="131">
        <v>0</v>
      </c>
      <c r="BG85" s="133">
        <v>0</v>
      </c>
      <c r="BH85" s="132">
        <v>1000000</v>
      </c>
      <c r="BI85" s="136">
        <v>0</v>
      </c>
      <c r="BJ85" s="133">
        <v>0</v>
      </c>
      <c r="BK85" s="223">
        <v>40000</v>
      </c>
    </row>
    <row r="86" spans="1:65" ht="29.1" customHeight="1" thickBot="1" x14ac:dyDescent="0.25">
      <c r="A86" s="401" t="s">
        <v>141</v>
      </c>
      <c r="B86" s="212" t="s">
        <v>31</v>
      </c>
      <c r="C86" s="15">
        <v>726001</v>
      </c>
      <c r="D86" s="16" t="s">
        <v>142</v>
      </c>
      <c r="E86" s="27" t="s">
        <v>112</v>
      </c>
      <c r="F86" s="111">
        <v>13.4</v>
      </c>
      <c r="G86" s="111">
        <v>10.5</v>
      </c>
      <c r="H86" s="111">
        <f t="shared" si="15"/>
        <v>23.9</v>
      </c>
      <c r="I86" s="50">
        <v>1.252</v>
      </c>
      <c r="J86" s="50">
        <v>0.53</v>
      </c>
      <c r="K86" s="213"/>
      <c r="L86" s="214">
        <f t="shared" si="16"/>
        <v>0</v>
      </c>
      <c r="M86" s="114">
        <f t="shared" si="17"/>
        <v>1.782</v>
      </c>
      <c r="N86" s="114">
        <f t="shared" si="18"/>
        <v>23.9</v>
      </c>
      <c r="O86" s="248">
        <f t="shared" si="19"/>
        <v>100</v>
      </c>
      <c r="P86" s="123">
        <f t="shared" si="20"/>
        <v>0</v>
      </c>
      <c r="Q86" s="125">
        <f t="shared" si="11"/>
        <v>0.53</v>
      </c>
      <c r="R86" s="125">
        <f t="shared" si="12"/>
        <v>10.5</v>
      </c>
      <c r="S86" s="216">
        <f t="shared" si="21"/>
        <v>100</v>
      </c>
      <c r="T86" s="218">
        <f t="shared" si="22"/>
        <v>0</v>
      </c>
      <c r="U86" s="125">
        <f t="shared" si="13"/>
        <v>1.252</v>
      </c>
      <c r="V86" s="125">
        <f t="shared" si="14"/>
        <v>13.4</v>
      </c>
      <c r="W86" s="217">
        <f t="shared" si="23"/>
        <v>100</v>
      </c>
      <c r="X86" s="231"/>
      <c r="Y86" s="218">
        <v>0</v>
      </c>
      <c r="Z86" s="125">
        <v>0</v>
      </c>
      <c r="AA86" s="216">
        <v>2</v>
      </c>
      <c r="AB86" s="123">
        <v>0</v>
      </c>
      <c r="AC86" s="125">
        <v>0</v>
      </c>
      <c r="AD86" s="124">
        <v>1</v>
      </c>
      <c r="AE86" s="225">
        <v>0</v>
      </c>
      <c r="AF86" s="226">
        <v>0</v>
      </c>
      <c r="AG86" s="386">
        <v>1.5</v>
      </c>
      <c r="AH86" s="123">
        <v>0</v>
      </c>
      <c r="AI86" s="125">
        <v>0</v>
      </c>
      <c r="AJ86" s="124">
        <v>0.5</v>
      </c>
      <c r="AK86" s="218">
        <v>0</v>
      </c>
      <c r="AL86" s="125">
        <v>0.53</v>
      </c>
      <c r="AM86" s="216">
        <v>5</v>
      </c>
      <c r="AN86" s="123">
        <v>0</v>
      </c>
      <c r="AO86" s="125">
        <v>0</v>
      </c>
      <c r="AP86" s="124">
        <v>0</v>
      </c>
      <c r="AQ86" s="218">
        <v>0</v>
      </c>
      <c r="AR86" s="125">
        <v>0</v>
      </c>
      <c r="AS86" s="216">
        <v>0.5</v>
      </c>
      <c r="AT86" s="123">
        <v>0</v>
      </c>
      <c r="AU86" s="125">
        <v>0</v>
      </c>
      <c r="AV86" s="124">
        <v>5</v>
      </c>
      <c r="AW86" s="218">
        <v>0</v>
      </c>
      <c r="AX86" s="125">
        <v>0</v>
      </c>
      <c r="AY86" s="216">
        <v>1</v>
      </c>
      <c r="AZ86" s="123">
        <v>0</v>
      </c>
      <c r="BA86" s="125">
        <v>0</v>
      </c>
      <c r="BB86" s="124">
        <v>3.5</v>
      </c>
      <c r="BC86" s="218">
        <v>0</v>
      </c>
      <c r="BD86" s="125">
        <v>0.98199999999999998</v>
      </c>
      <c r="BE86" s="216">
        <v>1.9</v>
      </c>
      <c r="BF86" s="123">
        <v>0</v>
      </c>
      <c r="BG86" s="125">
        <v>0</v>
      </c>
      <c r="BH86" s="124">
        <v>1</v>
      </c>
      <c r="BI86" s="218">
        <v>0</v>
      </c>
      <c r="BJ86" s="125">
        <v>0.27</v>
      </c>
      <c r="BK86" s="216">
        <v>1</v>
      </c>
    </row>
    <row r="87" spans="1:65" ht="35.450000000000003" hidden="1" customHeight="1" thickBot="1" x14ac:dyDescent="0.25">
      <c r="A87" s="402"/>
      <c r="B87" s="252" t="s">
        <v>40</v>
      </c>
      <c r="C87" s="39">
        <v>726011</v>
      </c>
      <c r="D87" s="40" t="s">
        <v>143</v>
      </c>
      <c r="E87" s="25" t="s">
        <v>144</v>
      </c>
      <c r="F87" s="101">
        <v>0</v>
      </c>
      <c r="G87" s="101">
        <v>1</v>
      </c>
      <c r="H87" s="101">
        <f t="shared" si="15"/>
        <v>1</v>
      </c>
      <c r="I87" s="29">
        <v>0</v>
      </c>
      <c r="J87" s="29">
        <v>0</v>
      </c>
      <c r="K87" s="227"/>
      <c r="L87" s="221">
        <f t="shared" si="16"/>
        <v>0</v>
      </c>
      <c r="M87" s="118">
        <f t="shared" si="17"/>
        <v>0</v>
      </c>
      <c r="N87" s="118">
        <f t="shared" si="18"/>
        <v>1</v>
      </c>
      <c r="O87" s="249">
        <f t="shared" si="19"/>
        <v>100</v>
      </c>
      <c r="P87" s="131">
        <f t="shared" si="20"/>
        <v>0</v>
      </c>
      <c r="Q87" s="133">
        <f t="shared" ref="Q87:Q112" si="24">+Z87+AC87+AF87+AI87+AL87+AO87+AR87</f>
        <v>0</v>
      </c>
      <c r="R87" s="133">
        <f t="shared" ref="R87:R112" si="25">+AA87+AD87+AG87+AJ87+AM87+AP87+AS87</f>
        <v>1</v>
      </c>
      <c r="S87" s="293">
        <f t="shared" si="21"/>
        <v>100</v>
      </c>
      <c r="T87" s="136">
        <f t="shared" si="22"/>
        <v>0</v>
      </c>
      <c r="U87" s="133">
        <f t="shared" ref="U87:U112" si="26">+AU87+AX87+BA87+BD87+BG87+BJ87</f>
        <v>0</v>
      </c>
      <c r="V87" s="133">
        <f t="shared" ref="V87:V112" si="27">+AV87+AY87+BB87+BE87+BH87+BK87</f>
        <v>0</v>
      </c>
      <c r="W87" s="223" t="e">
        <f t="shared" si="23"/>
        <v>#DIV/0!</v>
      </c>
      <c r="X87" s="228"/>
      <c r="Y87" s="136">
        <v>0</v>
      </c>
      <c r="Z87" s="133">
        <v>0</v>
      </c>
      <c r="AA87" s="223">
        <v>0</v>
      </c>
      <c r="AB87" s="131">
        <v>0</v>
      </c>
      <c r="AC87" s="133">
        <v>0</v>
      </c>
      <c r="AD87" s="132">
        <v>1</v>
      </c>
      <c r="AE87" s="229">
        <v>0</v>
      </c>
      <c r="AF87" s="230">
        <v>0</v>
      </c>
      <c r="AG87" s="387">
        <v>0</v>
      </c>
      <c r="AH87" s="131">
        <v>0</v>
      </c>
      <c r="AI87" s="133">
        <v>0</v>
      </c>
      <c r="AJ87" s="132">
        <v>0</v>
      </c>
      <c r="AK87" s="136">
        <v>0</v>
      </c>
      <c r="AL87" s="133">
        <v>0</v>
      </c>
      <c r="AM87" s="223">
        <v>0</v>
      </c>
      <c r="AN87" s="131">
        <v>0</v>
      </c>
      <c r="AO87" s="133">
        <v>0</v>
      </c>
      <c r="AP87" s="132">
        <v>0</v>
      </c>
      <c r="AQ87" s="136">
        <v>0</v>
      </c>
      <c r="AR87" s="133">
        <v>0</v>
      </c>
      <c r="AS87" s="223">
        <v>0</v>
      </c>
      <c r="AT87" s="131">
        <v>0</v>
      </c>
      <c r="AU87" s="133">
        <v>0</v>
      </c>
      <c r="AV87" s="132">
        <v>0</v>
      </c>
      <c r="AW87" s="136">
        <v>0</v>
      </c>
      <c r="AX87" s="133">
        <v>0</v>
      </c>
      <c r="AY87" s="223">
        <v>0</v>
      </c>
      <c r="AZ87" s="131">
        <v>0</v>
      </c>
      <c r="BA87" s="133">
        <v>0</v>
      </c>
      <c r="BB87" s="132">
        <v>0</v>
      </c>
      <c r="BC87" s="136">
        <v>0</v>
      </c>
      <c r="BD87" s="133">
        <v>0</v>
      </c>
      <c r="BE87" s="223">
        <v>0</v>
      </c>
      <c r="BF87" s="131">
        <v>0</v>
      </c>
      <c r="BG87" s="133">
        <v>0</v>
      </c>
      <c r="BH87" s="132">
        <v>0</v>
      </c>
      <c r="BI87" s="136">
        <v>0</v>
      </c>
      <c r="BJ87" s="133">
        <v>0</v>
      </c>
      <c r="BK87" s="223">
        <v>0</v>
      </c>
    </row>
    <row r="88" spans="1:65" ht="13.5" hidden="1" thickBot="1" x14ac:dyDescent="0.25">
      <c r="B88" s="14"/>
      <c r="C88" s="14"/>
      <c r="F88" s="63"/>
      <c r="G88" s="63"/>
      <c r="H88" s="63">
        <f t="shared" si="15"/>
        <v>0</v>
      </c>
      <c r="I88" s="7"/>
      <c r="K88" s="281"/>
      <c r="L88" s="196">
        <f t="shared" si="16"/>
        <v>0</v>
      </c>
      <c r="M88" s="122">
        <f t="shared" si="17"/>
        <v>0</v>
      </c>
      <c r="N88" s="122">
        <f t="shared" si="18"/>
        <v>0</v>
      </c>
      <c r="O88" s="251" t="e">
        <f t="shared" si="19"/>
        <v>#DIV/0!</v>
      </c>
      <c r="P88" s="115">
        <f t="shared" si="20"/>
        <v>0</v>
      </c>
      <c r="Q88" s="116">
        <f t="shared" si="24"/>
        <v>0</v>
      </c>
      <c r="R88" s="116">
        <f t="shared" si="25"/>
        <v>0</v>
      </c>
      <c r="S88" s="197" t="e">
        <f t="shared" si="21"/>
        <v>#DIV/0!</v>
      </c>
      <c r="T88" s="135">
        <f t="shared" si="22"/>
        <v>0</v>
      </c>
      <c r="U88" s="116">
        <f t="shared" si="26"/>
        <v>0</v>
      </c>
      <c r="V88" s="116">
        <f t="shared" si="27"/>
        <v>0</v>
      </c>
      <c r="W88" s="197" t="e">
        <f t="shared" si="23"/>
        <v>#DIV/0!</v>
      </c>
      <c r="X88" s="282"/>
      <c r="Y88" s="283"/>
      <c r="Z88" s="284"/>
      <c r="AA88" s="286"/>
      <c r="AB88" s="382"/>
      <c r="AC88" s="284"/>
      <c r="AD88" s="285"/>
      <c r="AE88" s="283"/>
      <c r="AF88" s="284"/>
      <c r="AG88" s="286"/>
      <c r="AH88" s="382"/>
      <c r="AI88" s="284"/>
      <c r="AJ88" s="285"/>
      <c r="AK88" s="283"/>
      <c r="AL88" s="284"/>
      <c r="AM88" s="286"/>
      <c r="AN88" s="382"/>
      <c r="AO88" s="284"/>
      <c r="AP88" s="285"/>
      <c r="AQ88" s="283"/>
      <c r="AR88" s="284"/>
      <c r="AS88" s="286"/>
      <c r="AT88" s="382"/>
      <c r="AU88" s="284"/>
      <c r="AV88" s="285"/>
      <c r="AW88" s="283"/>
      <c r="AX88" s="284"/>
      <c r="AY88" s="286"/>
      <c r="AZ88" s="382"/>
      <c r="BA88" s="284"/>
      <c r="BB88" s="285"/>
      <c r="BC88" s="283"/>
      <c r="BD88" s="284"/>
      <c r="BE88" s="286"/>
      <c r="BF88" s="382"/>
      <c r="BG88" s="284"/>
      <c r="BH88" s="285"/>
      <c r="BI88" s="283"/>
      <c r="BJ88" s="284"/>
      <c r="BK88" s="286"/>
    </row>
    <row r="89" spans="1:65" ht="14.45" hidden="1" customHeight="1" x14ac:dyDescent="0.2">
      <c r="A89" s="438"/>
      <c r="B89" s="438"/>
      <c r="C89" s="438"/>
      <c r="D89" s="438"/>
      <c r="F89" s="63"/>
      <c r="G89" s="63"/>
      <c r="H89" s="63">
        <f t="shared" si="15"/>
        <v>0</v>
      </c>
      <c r="I89" s="7"/>
      <c r="K89" s="172"/>
      <c r="L89" s="174">
        <f t="shared" si="16"/>
        <v>0</v>
      </c>
      <c r="M89" s="127">
        <f t="shared" si="17"/>
        <v>0</v>
      </c>
      <c r="N89" s="127">
        <f t="shared" si="18"/>
        <v>0</v>
      </c>
      <c r="O89" s="175" t="e">
        <f t="shared" si="19"/>
        <v>#DIV/0!</v>
      </c>
      <c r="P89" s="128">
        <f t="shared" si="20"/>
        <v>0</v>
      </c>
      <c r="Q89" s="64">
        <f t="shared" si="24"/>
        <v>0</v>
      </c>
      <c r="R89" s="64">
        <f t="shared" si="25"/>
        <v>0</v>
      </c>
      <c r="S89" s="180" t="e">
        <f t="shared" si="21"/>
        <v>#DIV/0!</v>
      </c>
      <c r="T89" s="181">
        <f t="shared" si="22"/>
        <v>0</v>
      </c>
      <c r="U89" s="64">
        <f t="shared" si="26"/>
        <v>0</v>
      </c>
      <c r="V89" s="64">
        <f t="shared" si="27"/>
        <v>0</v>
      </c>
      <c r="W89" s="180" t="e">
        <f t="shared" si="23"/>
        <v>#DIV/0!</v>
      </c>
      <c r="X89" s="190"/>
      <c r="Y89" s="177"/>
      <c r="Z89" s="157"/>
      <c r="AA89" s="192"/>
      <c r="AB89" s="173"/>
      <c r="AC89" s="157"/>
      <c r="AD89" s="191"/>
      <c r="AE89" s="177"/>
      <c r="AF89" s="157"/>
      <c r="AG89" s="192"/>
      <c r="AH89" s="173"/>
      <c r="AI89" s="157"/>
      <c r="AJ89" s="191"/>
      <c r="AK89" s="177"/>
      <c r="AL89" s="157"/>
      <c r="AM89" s="192"/>
      <c r="AN89" s="173"/>
      <c r="AO89" s="157"/>
      <c r="AP89" s="191"/>
      <c r="AQ89" s="177"/>
      <c r="AR89" s="157"/>
      <c r="AS89" s="192"/>
      <c r="AT89" s="173"/>
      <c r="AU89" s="157"/>
      <c r="AV89" s="191"/>
      <c r="AW89" s="177"/>
      <c r="AX89" s="157"/>
      <c r="AY89" s="192"/>
      <c r="AZ89" s="173"/>
      <c r="BA89" s="157"/>
      <c r="BB89" s="191"/>
      <c r="BC89" s="177"/>
      <c r="BD89" s="157"/>
      <c r="BE89" s="192"/>
      <c r="BF89" s="173"/>
      <c r="BG89" s="157"/>
      <c r="BH89" s="191"/>
      <c r="BI89" s="177"/>
      <c r="BJ89" s="157"/>
      <c r="BK89" s="192"/>
    </row>
    <row r="90" spans="1:65" ht="13.5" hidden="1" thickBot="1" x14ac:dyDescent="0.25">
      <c r="A90" s="424" t="s">
        <v>145</v>
      </c>
      <c r="B90" s="424"/>
      <c r="C90" s="424"/>
      <c r="D90" s="424"/>
      <c r="F90" s="63"/>
      <c r="G90" s="63"/>
      <c r="H90" s="63">
        <f t="shared" si="15"/>
        <v>0</v>
      </c>
      <c r="I90" s="7"/>
      <c r="K90" s="172"/>
      <c r="L90" s="174">
        <f t="shared" si="16"/>
        <v>0</v>
      </c>
      <c r="M90" s="127">
        <f t="shared" si="17"/>
        <v>0</v>
      </c>
      <c r="N90" s="127">
        <f t="shared" si="18"/>
        <v>0</v>
      </c>
      <c r="O90" s="175" t="e">
        <f t="shared" si="19"/>
        <v>#DIV/0!</v>
      </c>
      <c r="P90" s="128">
        <f t="shared" si="20"/>
        <v>0</v>
      </c>
      <c r="Q90" s="64">
        <f t="shared" si="24"/>
        <v>0</v>
      </c>
      <c r="R90" s="64">
        <f t="shared" si="25"/>
        <v>0</v>
      </c>
      <c r="S90" s="180" t="e">
        <f t="shared" si="21"/>
        <v>#DIV/0!</v>
      </c>
      <c r="T90" s="181">
        <f t="shared" si="22"/>
        <v>0</v>
      </c>
      <c r="U90" s="64">
        <f t="shared" si="26"/>
        <v>0</v>
      </c>
      <c r="V90" s="64">
        <f t="shared" si="27"/>
        <v>0</v>
      </c>
      <c r="W90" s="180" t="e">
        <f t="shared" si="23"/>
        <v>#DIV/0!</v>
      </c>
      <c r="X90" s="190"/>
      <c r="Y90" s="177"/>
      <c r="Z90" s="157"/>
      <c r="AA90" s="192"/>
      <c r="AB90" s="173"/>
      <c r="AC90" s="157"/>
      <c r="AD90" s="191"/>
      <c r="AE90" s="177"/>
      <c r="AF90" s="157"/>
      <c r="AG90" s="192"/>
      <c r="AH90" s="173"/>
      <c r="AI90" s="157"/>
      <c r="AJ90" s="191"/>
      <c r="AK90" s="177"/>
      <c r="AL90" s="157"/>
      <c r="AM90" s="192"/>
      <c r="AN90" s="173"/>
      <c r="AO90" s="157"/>
      <c r="AP90" s="191"/>
      <c r="AQ90" s="177"/>
      <c r="AR90" s="157"/>
      <c r="AS90" s="192"/>
      <c r="AT90" s="173"/>
      <c r="AU90" s="157"/>
      <c r="AV90" s="191"/>
      <c r="AW90" s="177"/>
      <c r="AX90" s="157"/>
      <c r="AY90" s="192"/>
      <c r="AZ90" s="173"/>
      <c r="BA90" s="157"/>
      <c r="BB90" s="191"/>
      <c r="BC90" s="177"/>
      <c r="BD90" s="157"/>
      <c r="BE90" s="192"/>
      <c r="BF90" s="173"/>
      <c r="BG90" s="157"/>
      <c r="BH90" s="191"/>
      <c r="BI90" s="177"/>
      <c r="BJ90" s="157"/>
      <c r="BK90" s="192"/>
    </row>
    <row r="91" spans="1:65" ht="13.5" hidden="1" thickBot="1" x14ac:dyDescent="0.25">
      <c r="A91" s="424"/>
      <c r="B91" s="424"/>
      <c r="C91" s="424"/>
      <c r="D91" s="424"/>
      <c r="F91" s="63"/>
      <c r="G91" s="63"/>
      <c r="H91" s="63">
        <f t="shared" si="15"/>
        <v>0</v>
      </c>
      <c r="I91" s="7"/>
      <c r="K91" s="272"/>
      <c r="L91" s="206">
        <f t="shared" si="16"/>
        <v>0</v>
      </c>
      <c r="M91" s="138">
        <f t="shared" si="17"/>
        <v>0</v>
      </c>
      <c r="N91" s="138">
        <f t="shared" si="18"/>
        <v>0</v>
      </c>
      <c r="O91" s="250" t="e">
        <f t="shared" si="19"/>
        <v>#DIV/0!</v>
      </c>
      <c r="P91" s="119">
        <f t="shared" si="20"/>
        <v>0</v>
      </c>
      <c r="Q91" s="120">
        <f t="shared" si="24"/>
        <v>0</v>
      </c>
      <c r="R91" s="120">
        <f t="shared" si="25"/>
        <v>0</v>
      </c>
      <c r="S91" s="208" t="e">
        <f t="shared" si="21"/>
        <v>#DIV/0!</v>
      </c>
      <c r="T91" s="207">
        <f t="shared" si="22"/>
        <v>0</v>
      </c>
      <c r="U91" s="120">
        <f t="shared" si="26"/>
        <v>0</v>
      </c>
      <c r="V91" s="120">
        <f t="shared" si="27"/>
        <v>0</v>
      </c>
      <c r="W91" s="208" t="e">
        <f t="shared" si="23"/>
        <v>#DIV/0!</v>
      </c>
      <c r="X91" s="273"/>
      <c r="Y91" s="274"/>
      <c r="Z91" s="275"/>
      <c r="AA91" s="277"/>
      <c r="AB91" s="314"/>
      <c r="AC91" s="275"/>
      <c r="AD91" s="276"/>
      <c r="AE91" s="274"/>
      <c r="AF91" s="275"/>
      <c r="AG91" s="277"/>
      <c r="AH91" s="314"/>
      <c r="AI91" s="275"/>
      <c r="AJ91" s="276"/>
      <c r="AK91" s="274"/>
      <c r="AL91" s="275"/>
      <c r="AM91" s="277"/>
      <c r="AN91" s="314"/>
      <c r="AO91" s="275"/>
      <c r="AP91" s="276"/>
      <c r="AQ91" s="274"/>
      <c r="AR91" s="275"/>
      <c r="AS91" s="277"/>
      <c r="AT91" s="314"/>
      <c r="AU91" s="275"/>
      <c r="AV91" s="276"/>
      <c r="AW91" s="274"/>
      <c r="AX91" s="275"/>
      <c r="AY91" s="277"/>
      <c r="AZ91" s="314"/>
      <c r="BA91" s="275"/>
      <c r="BB91" s="276"/>
      <c r="BC91" s="274"/>
      <c r="BD91" s="275"/>
      <c r="BE91" s="277"/>
      <c r="BF91" s="314"/>
      <c r="BG91" s="275"/>
      <c r="BH91" s="276"/>
      <c r="BI91" s="274"/>
      <c r="BJ91" s="275"/>
      <c r="BK91" s="277"/>
    </row>
    <row r="92" spans="1:65" ht="63.75" customHeight="1" x14ac:dyDescent="0.2">
      <c r="A92" s="421" t="s">
        <v>146</v>
      </c>
      <c r="B92" s="75" t="s">
        <v>31</v>
      </c>
      <c r="C92" s="76">
        <v>509021</v>
      </c>
      <c r="D92" s="77" t="s">
        <v>63</v>
      </c>
      <c r="E92" s="27" t="s">
        <v>50</v>
      </c>
      <c r="F92" s="102">
        <v>4810</v>
      </c>
      <c r="G92" s="102">
        <v>3766</v>
      </c>
      <c r="H92" s="102">
        <f t="shared" si="15"/>
        <v>8576</v>
      </c>
      <c r="I92" s="51">
        <v>392</v>
      </c>
      <c r="J92" s="86">
        <v>404</v>
      </c>
      <c r="K92" s="213"/>
      <c r="L92" s="214">
        <f t="shared" si="16"/>
        <v>0</v>
      </c>
      <c r="M92" s="114">
        <f t="shared" si="17"/>
        <v>796</v>
      </c>
      <c r="N92" s="114">
        <f t="shared" si="18"/>
        <v>8576</v>
      </c>
      <c r="O92" s="248">
        <f t="shared" si="19"/>
        <v>100</v>
      </c>
      <c r="P92" s="123">
        <f t="shared" si="20"/>
        <v>0</v>
      </c>
      <c r="Q92" s="125">
        <f t="shared" si="24"/>
        <v>404</v>
      </c>
      <c r="R92" s="140">
        <f t="shared" si="25"/>
        <v>3766</v>
      </c>
      <c r="S92" s="294">
        <f t="shared" si="21"/>
        <v>100</v>
      </c>
      <c r="T92" s="218">
        <f t="shared" si="22"/>
        <v>0</v>
      </c>
      <c r="U92" s="125">
        <f t="shared" si="26"/>
        <v>392</v>
      </c>
      <c r="V92" s="125">
        <f t="shared" si="27"/>
        <v>4810</v>
      </c>
      <c r="W92" s="217">
        <f t="shared" si="23"/>
        <v>100</v>
      </c>
      <c r="X92" s="150"/>
      <c r="Y92" s="214">
        <f t="shared" ref="Y92:AS92" si="28">Y22+Y29</f>
        <v>0</v>
      </c>
      <c r="Z92" s="114">
        <f t="shared" si="28"/>
        <v>0</v>
      </c>
      <c r="AA92" s="248">
        <f t="shared" si="28"/>
        <v>100</v>
      </c>
      <c r="AB92" s="113">
        <f t="shared" si="28"/>
        <v>0</v>
      </c>
      <c r="AC92" s="114">
        <f t="shared" si="28"/>
        <v>0</v>
      </c>
      <c r="AD92" s="215">
        <f t="shared" si="28"/>
        <v>180</v>
      </c>
      <c r="AE92" s="214">
        <f t="shared" si="28"/>
        <v>0</v>
      </c>
      <c r="AF92" s="114">
        <f t="shared" si="28"/>
        <v>60</v>
      </c>
      <c r="AG92" s="248">
        <f t="shared" si="28"/>
        <v>1000</v>
      </c>
      <c r="AH92" s="113">
        <f t="shared" si="28"/>
        <v>0</v>
      </c>
      <c r="AI92" s="114">
        <f t="shared" si="28"/>
        <v>155</v>
      </c>
      <c r="AJ92" s="215">
        <f t="shared" si="28"/>
        <v>717</v>
      </c>
      <c r="AK92" s="214">
        <f t="shared" si="28"/>
        <v>0</v>
      </c>
      <c r="AL92" s="114">
        <f t="shared" si="28"/>
        <v>120</v>
      </c>
      <c r="AM92" s="248">
        <f t="shared" si="28"/>
        <v>760</v>
      </c>
      <c r="AN92" s="113">
        <f t="shared" si="28"/>
        <v>0</v>
      </c>
      <c r="AO92" s="114">
        <f t="shared" si="28"/>
        <v>49</v>
      </c>
      <c r="AP92" s="215">
        <f t="shared" si="28"/>
        <v>969</v>
      </c>
      <c r="AQ92" s="214">
        <f t="shared" si="28"/>
        <v>0</v>
      </c>
      <c r="AR92" s="114">
        <f t="shared" si="28"/>
        <v>20</v>
      </c>
      <c r="AS92" s="248">
        <f t="shared" si="28"/>
        <v>40</v>
      </c>
      <c r="AT92" s="113">
        <f t="shared" ref="AT92:AW92" si="29">AT22+AT29</f>
        <v>0</v>
      </c>
      <c r="AU92" s="114">
        <f t="shared" si="29"/>
        <v>0</v>
      </c>
      <c r="AV92" s="215">
        <f t="shared" ref="AV92" si="30">AV22+AV29</f>
        <v>0</v>
      </c>
      <c r="AW92" s="214">
        <f t="shared" si="29"/>
        <v>0</v>
      </c>
      <c r="AX92" s="114">
        <f t="shared" ref="AX92:AY93" si="31">AX22+AX29</f>
        <v>0</v>
      </c>
      <c r="AY92" s="248">
        <f t="shared" si="31"/>
        <v>3000</v>
      </c>
      <c r="AZ92" s="113">
        <f t="shared" ref="AZ92:BJ92" si="32">AZ22+AZ29</f>
        <v>0</v>
      </c>
      <c r="BA92" s="114">
        <f t="shared" si="32"/>
        <v>150</v>
      </c>
      <c r="BB92" s="215">
        <f t="shared" ref="BB92" si="33">BB22+BB29</f>
        <v>835</v>
      </c>
      <c r="BC92" s="214">
        <f t="shared" si="32"/>
        <v>0</v>
      </c>
      <c r="BD92" s="114">
        <f t="shared" si="32"/>
        <v>46</v>
      </c>
      <c r="BE92" s="248">
        <f t="shared" ref="BE92" si="34">BE22+BE29</f>
        <v>175</v>
      </c>
      <c r="BF92" s="113">
        <f t="shared" si="32"/>
        <v>0</v>
      </c>
      <c r="BG92" s="114">
        <f t="shared" si="32"/>
        <v>100</v>
      </c>
      <c r="BH92" s="215">
        <f t="shared" ref="BH92" si="35">BH22+BH29</f>
        <v>400</v>
      </c>
      <c r="BI92" s="214">
        <f t="shared" si="32"/>
        <v>0</v>
      </c>
      <c r="BJ92" s="114">
        <f t="shared" si="32"/>
        <v>96</v>
      </c>
      <c r="BK92" s="248">
        <f t="shared" ref="BK92" si="36">BK22+BK29</f>
        <v>400</v>
      </c>
      <c r="BL92" s="61"/>
      <c r="BM92" s="61"/>
    </row>
    <row r="93" spans="1:65" ht="34.5" x14ac:dyDescent="0.2">
      <c r="A93" s="422"/>
      <c r="B93" s="57" t="s">
        <v>31</v>
      </c>
      <c r="C93" s="58">
        <v>509031</v>
      </c>
      <c r="D93" s="59" t="s">
        <v>64</v>
      </c>
      <c r="E93" s="22" t="s">
        <v>50</v>
      </c>
      <c r="F93" s="100">
        <v>14684</v>
      </c>
      <c r="G93" s="100">
        <v>12856</v>
      </c>
      <c r="H93" s="100">
        <f t="shared" si="15"/>
        <v>27540</v>
      </c>
      <c r="I93" s="52">
        <v>733</v>
      </c>
      <c r="J93" s="89">
        <v>949</v>
      </c>
      <c r="K93" s="164"/>
      <c r="L93" s="174">
        <f t="shared" si="16"/>
        <v>0</v>
      </c>
      <c r="M93" s="127">
        <f t="shared" si="17"/>
        <v>1682</v>
      </c>
      <c r="N93" s="127">
        <f t="shared" si="18"/>
        <v>27540</v>
      </c>
      <c r="O93" s="175">
        <f t="shared" si="19"/>
        <v>100</v>
      </c>
      <c r="P93" s="128">
        <f t="shared" si="20"/>
        <v>0</v>
      </c>
      <c r="Q93" s="64">
        <f t="shared" si="24"/>
        <v>949</v>
      </c>
      <c r="R93" s="130">
        <f t="shared" si="25"/>
        <v>12856</v>
      </c>
      <c r="S93" s="183">
        <f t="shared" si="21"/>
        <v>100</v>
      </c>
      <c r="T93" s="181">
        <f t="shared" si="22"/>
        <v>0</v>
      </c>
      <c r="U93" s="64">
        <f t="shared" si="26"/>
        <v>733</v>
      </c>
      <c r="V93" s="64">
        <f t="shared" si="27"/>
        <v>14684</v>
      </c>
      <c r="W93" s="185">
        <f t="shared" si="23"/>
        <v>100</v>
      </c>
      <c r="X93" s="188"/>
      <c r="Y93" s="174">
        <f t="shared" ref="Y93:AS93" si="37">Y23+Y30</f>
        <v>0</v>
      </c>
      <c r="Z93" s="127">
        <f t="shared" si="37"/>
        <v>290</v>
      </c>
      <c r="AA93" s="175">
        <f t="shared" si="37"/>
        <v>2986</v>
      </c>
      <c r="AB93" s="126">
        <f t="shared" si="37"/>
        <v>0</v>
      </c>
      <c r="AC93" s="127">
        <f t="shared" si="37"/>
        <v>0</v>
      </c>
      <c r="AD93" s="179">
        <f t="shared" si="37"/>
        <v>550</v>
      </c>
      <c r="AE93" s="174">
        <f t="shared" si="37"/>
        <v>0</v>
      </c>
      <c r="AF93" s="127">
        <f t="shared" si="37"/>
        <v>90</v>
      </c>
      <c r="AG93" s="175">
        <f t="shared" si="37"/>
        <v>2000</v>
      </c>
      <c r="AH93" s="126">
        <f t="shared" si="37"/>
        <v>0</v>
      </c>
      <c r="AI93" s="127">
        <f t="shared" si="37"/>
        <v>225</v>
      </c>
      <c r="AJ93" s="179">
        <f t="shared" si="37"/>
        <v>344</v>
      </c>
      <c r="AK93" s="174">
        <f t="shared" si="37"/>
        <v>0</v>
      </c>
      <c r="AL93" s="127">
        <f t="shared" si="37"/>
        <v>150</v>
      </c>
      <c r="AM93" s="175">
        <f t="shared" si="37"/>
        <v>3100</v>
      </c>
      <c r="AN93" s="126">
        <f t="shared" si="37"/>
        <v>0</v>
      </c>
      <c r="AO93" s="127">
        <f t="shared" si="37"/>
        <v>194</v>
      </c>
      <c r="AP93" s="179">
        <f t="shared" si="37"/>
        <v>3876</v>
      </c>
      <c r="AQ93" s="174">
        <f t="shared" si="37"/>
        <v>0</v>
      </c>
      <c r="AR93" s="127">
        <f t="shared" si="37"/>
        <v>0</v>
      </c>
      <c r="AS93" s="180">
        <f t="shared" si="37"/>
        <v>0</v>
      </c>
      <c r="AT93" s="126">
        <f t="shared" ref="AT93:AW93" si="38">AT23+AT30</f>
        <v>0</v>
      </c>
      <c r="AU93" s="127">
        <f t="shared" si="38"/>
        <v>0</v>
      </c>
      <c r="AV93" s="179">
        <f t="shared" ref="AV93" si="39">AV23+AV30</f>
        <v>0</v>
      </c>
      <c r="AW93" s="174">
        <f t="shared" si="38"/>
        <v>0</v>
      </c>
      <c r="AX93" s="127">
        <f t="shared" si="31"/>
        <v>0</v>
      </c>
      <c r="AY93" s="175">
        <f t="shared" si="31"/>
        <v>12000</v>
      </c>
      <c r="AZ93" s="126">
        <f t="shared" ref="AZ93:BJ93" si="40">AZ23+AZ30</f>
        <v>0</v>
      </c>
      <c r="BA93" s="127">
        <f t="shared" si="40"/>
        <v>65</v>
      </c>
      <c r="BB93" s="179">
        <f t="shared" ref="BB93" si="41">BB23+BB30</f>
        <v>194</v>
      </c>
      <c r="BC93" s="174">
        <f t="shared" si="40"/>
        <v>0</v>
      </c>
      <c r="BD93" s="127">
        <f t="shared" si="40"/>
        <v>268</v>
      </c>
      <c r="BE93" s="175">
        <f t="shared" ref="BE93" si="42">BE23+BE30</f>
        <v>890</v>
      </c>
      <c r="BF93" s="126">
        <f t="shared" si="40"/>
        <v>0</v>
      </c>
      <c r="BG93" s="127">
        <f t="shared" si="40"/>
        <v>400</v>
      </c>
      <c r="BH93" s="179">
        <f t="shared" ref="BH93" si="43">BH23+BH30</f>
        <v>1600</v>
      </c>
      <c r="BI93" s="174">
        <f t="shared" si="40"/>
        <v>0</v>
      </c>
      <c r="BJ93" s="127">
        <f t="shared" si="40"/>
        <v>0</v>
      </c>
      <c r="BK93" s="175">
        <f t="shared" ref="BK93" si="44">BK23+BK30</f>
        <v>0</v>
      </c>
      <c r="BL93" s="61"/>
      <c r="BM93" s="61"/>
    </row>
    <row r="94" spans="1:65" ht="17.25" x14ac:dyDescent="0.2">
      <c r="A94" s="422"/>
      <c r="B94" s="57" t="s">
        <v>31</v>
      </c>
      <c r="C94" s="58">
        <v>509041</v>
      </c>
      <c r="D94" s="59" t="s">
        <v>65</v>
      </c>
      <c r="E94" s="22" t="s">
        <v>66</v>
      </c>
      <c r="F94" s="103">
        <v>72</v>
      </c>
      <c r="G94" s="103">
        <v>316</v>
      </c>
      <c r="H94" s="103">
        <f t="shared" si="15"/>
        <v>388</v>
      </c>
      <c r="I94" s="44">
        <v>6</v>
      </c>
      <c r="J94" s="90">
        <v>24</v>
      </c>
      <c r="K94" s="164"/>
      <c r="L94" s="174">
        <f t="shared" si="16"/>
        <v>0</v>
      </c>
      <c r="M94" s="127">
        <f t="shared" si="17"/>
        <v>30</v>
      </c>
      <c r="N94" s="127">
        <f t="shared" si="18"/>
        <v>388</v>
      </c>
      <c r="O94" s="175">
        <f t="shared" si="19"/>
        <v>100</v>
      </c>
      <c r="P94" s="128">
        <f t="shared" si="20"/>
        <v>0</v>
      </c>
      <c r="Q94" s="64">
        <f t="shared" si="24"/>
        <v>24</v>
      </c>
      <c r="R94" s="130">
        <f t="shared" si="25"/>
        <v>316</v>
      </c>
      <c r="S94" s="183">
        <f t="shared" si="21"/>
        <v>100</v>
      </c>
      <c r="T94" s="181">
        <f t="shared" si="22"/>
        <v>0</v>
      </c>
      <c r="U94" s="64">
        <f t="shared" si="26"/>
        <v>6</v>
      </c>
      <c r="V94" s="64">
        <f t="shared" si="27"/>
        <v>72</v>
      </c>
      <c r="W94" s="185">
        <f t="shared" si="23"/>
        <v>100</v>
      </c>
      <c r="X94" s="188"/>
      <c r="Y94" s="174">
        <f t="shared" ref="Y94:AS94" si="45">Y25+Y32</f>
        <v>0</v>
      </c>
      <c r="Z94" s="127">
        <f t="shared" si="45"/>
        <v>4</v>
      </c>
      <c r="AA94" s="175">
        <f t="shared" si="45"/>
        <v>141</v>
      </c>
      <c r="AB94" s="126">
        <f t="shared" si="45"/>
        <v>0</v>
      </c>
      <c r="AC94" s="127">
        <f t="shared" si="45"/>
        <v>0</v>
      </c>
      <c r="AD94" s="179">
        <f t="shared" si="45"/>
        <v>24</v>
      </c>
      <c r="AE94" s="174">
        <f t="shared" si="45"/>
        <v>0</v>
      </c>
      <c r="AF94" s="127">
        <f t="shared" si="45"/>
        <v>2</v>
      </c>
      <c r="AG94" s="175">
        <f t="shared" si="45"/>
        <v>10</v>
      </c>
      <c r="AH94" s="126">
        <f t="shared" si="45"/>
        <v>0</v>
      </c>
      <c r="AI94" s="127">
        <f t="shared" si="45"/>
        <v>9</v>
      </c>
      <c r="AJ94" s="179">
        <f t="shared" si="45"/>
        <v>15</v>
      </c>
      <c r="AK94" s="174">
        <f t="shared" si="45"/>
        <v>0</v>
      </c>
      <c r="AL94" s="127">
        <f t="shared" si="45"/>
        <v>3</v>
      </c>
      <c r="AM94" s="175">
        <f t="shared" si="45"/>
        <v>11</v>
      </c>
      <c r="AN94" s="126">
        <f t="shared" si="45"/>
        <v>0</v>
      </c>
      <c r="AO94" s="127">
        <f t="shared" si="45"/>
        <v>6</v>
      </c>
      <c r="AP94" s="179">
        <f t="shared" si="45"/>
        <v>115</v>
      </c>
      <c r="AQ94" s="174">
        <f t="shared" si="45"/>
        <v>0</v>
      </c>
      <c r="AR94" s="127">
        <f t="shared" si="45"/>
        <v>0</v>
      </c>
      <c r="AS94" s="175">
        <f t="shared" si="45"/>
        <v>0</v>
      </c>
      <c r="AT94" s="126">
        <f t="shared" ref="AT94:AW94" si="46">AT25+AT32</f>
        <v>0</v>
      </c>
      <c r="AU94" s="127">
        <f t="shared" si="46"/>
        <v>0</v>
      </c>
      <c r="AV94" s="179">
        <f t="shared" ref="AV94" si="47">AV25+AV32</f>
        <v>0</v>
      </c>
      <c r="AW94" s="174">
        <f t="shared" si="46"/>
        <v>0</v>
      </c>
      <c r="AX94" s="127">
        <f t="shared" ref="AX94:AY95" si="48">AX25+AX32</f>
        <v>0</v>
      </c>
      <c r="AY94" s="175">
        <f t="shared" si="48"/>
        <v>20</v>
      </c>
      <c r="AZ94" s="126">
        <f t="shared" ref="AZ94:BJ94" si="49">AZ25+AZ32</f>
        <v>0</v>
      </c>
      <c r="BA94" s="127">
        <f t="shared" si="49"/>
        <v>2</v>
      </c>
      <c r="BB94" s="179">
        <f t="shared" ref="BB94" si="50">BB25+BB32</f>
        <v>8</v>
      </c>
      <c r="BC94" s="174">
        <f t="shared" si="49"/>
        <v>0</v>
      </c>
      <c r="BD94" s="127">
        <f t="shared" si="49"/>
        <v>2</v>
      </c>
      <c r="BE94" s="175">
        <f t="shared" ref="BE94" si="51">BE25+BE32</f>
        <v>39</v>
      </c>
      <c r="BF94" s="126">
        <f t="shared" si="49"/>
        <v>0</v>
      </c>
      <c r="BG94" s="127">
        <f t="shared" si="49"/>
        <v>2</v>
      </c>
      <c r="BH94" s="179">
        <f t="shared" ref="BH94" si="52">BH25+BH32</f>
        <v>5</v>
      </c>
      <c r="BI94" s="174">
        <f t="shared" si="49"/>
        <v>0</v>
      </c>
      <c r="BJ94" s="127">
        <f t="shared" si="49"/>
        <v>0</v>
      </c>
      <c r="BK94" s="175">
        <f t="shared" ref="BK94" si="53">BK25+BK32</f>
        <v>0</v>
      </c>
      <c r="BL94" s="61"/>
      <c r="BM94" s="61"/>
    </row>
    <row r="95" spans="1:65" ht="18" thickBot="1" x14ac:dyDescent="0.25">
      <c r="A95" s="423"/>
      <c r="B95" s="78" t="s">
        <v>31</v>
      </c>
      <c r="C95" s="79">
        <v>509051</v>
      </c>
      <c r="D95" s="80" t="s">
        <v>67</v>
      </c>
      <c r="E95" s="28" t="s">
        <v>66</v>
      </c>
      <c r="F95" s="101">
        <v>98</v>
      </c>
      <c r="G95" s="101">
        <v>106</v>
      </c>
      <c r="H95" s="101">
        <f t="shared" si="15"/>
        <v>204</v>
      </c>
      <c r="I95" s="56">
        <v>16</v>
      </c>
      <c r="J95" s="91">
        <v>17</v>
      </c>
      <c r="K95" s="292"/>
      <c r="L95" s="221">
        <f t="shared" si="16"/>
        <v>0</v>
      </c>
      <c r="M95" s="118">
        <f t="shared" si="17"/>
        <v>33</v>
      </c>
      <c r="N95" s="118">
        <f t="shared" si="18"/>
        <v>204</v>
      </c>
      <c r="O95" s="249">
        <f t="shared" si="19"/>
        <v>100</v>
      </c>
      <c r="P95" s="131">
        <f t="shared" si="20"/>
        <v>0</v>
      </c>
      <c r="Q95" s="133">
        <f t="shared" si="24"/>
        <v>17</v>
      </c>
      <c r="R95" s="134">
        <f t="shared" si="25"/>
        <v>106</v>
      </c>
      <c r="S95" s="184">
        <f t="shared" si="21"/>
        <v>100</v>
      </c>
      <c r="T95" s="136">
        <f t="shared" si="22"/>
        <v>0</v>
      </c>
      <c r="U95" s="133">
        <f t="shared" si="26"/>
        <v>16</v>
      </c>
      <c r="V95" s="133">
        <f t="shared" si="27"/>
        <v>98</v>
      </c>
      <c r="W95" s="224">
        <f t="shared" si="23"/>
        <v>100</v>
      </c>
      <c r="X95" s="244"/>
      <c r="Y95" s="221">
        <f t="shared" ref="Y95:AS95" si="54">Y26+Y33</f>
        <v>0</v>
      </c>
      <c r="Z95" s="118">
        <f t="shared" si="54"/>
        <v>0</v>
      </c>
      <c r="AA95" s="249">
        <f t="shared" si="54"/>
        <v>10</v>
      </c>
      <c r="AB95" s="117">
        <f t="shared" si="54"/>
        <v>0</v>
      </c>
      <c r="AC95" s="118">
        <f t="shared" si="54"/>
        <v>0</v>
      </c>
      <c r="AD95" s="222">
        <f t="shared" si="54"/>
        <v>8</v>
      </c>
      <c r="AE95" s="221">
        <f t="shared" si="54"/>
        <v>0</v>
      </c>
      <c r="AF95" s="118">
        <f t="shared" si="54"/>
        <v>1</v>
      </c>
      <c r="AG95" s="249">
        <f t="shared" si="54"/>
        <v>15</v>
      </c>
      <c r="AH95" s="117">
        <f t="shared" si="54"/>
        <v>0</v>
      </c>
      <c r="AI95" s="118">
        <f t="shared" si="54"/>
        <v>5</v>
      </c>
      <c r="AJ95" s="222">
        <f t="shared" si="54"/>
        <v>24</v>
      </c>
      <c r="AK95" s="221">
        <f t="shared" si="54"/>
        <v>0</v>
      </c>
      <c r="AL95" s="118">
        <f t="shared" si="54"/>
        <v>6</v>
      </c>
      <c r="AM95" s="249">
        <f t="shared" si="54"/>
        <v>10</v>
      </c>
      <c r="AN95" s="117">
        <f t="shared" si="54"/>
        <v>0</v>
      </c>
      <c r="AO95" s="118">
        <f t="shared" si="54"/>
        <v>2</v>
      </c>
      <c r="AP95" s="222">
        <f t="shared" si="54"/>
        <v>29</v>
      </c>
      <c r="AQ95" s="221">
        <f t="shared" si="54"/>
        <v>0</v>
      </c>
      <c r="AR95" s="118">
        <f t="shared" si="54"/>
        <v>3</v>
      </c>
      <c r="AS95" s="249">
        <f t="shared" si="54"/>
        <v>10</v>
      </c>
      <c r="AT95" s="117">
        <f t="shared" ref="AT95:AW95" si="55">AT26+AT33</f>
        <v>0</v>
      </c>
      <c r="AU95" s="118">
        <f t="shared" si="55"/>
        <v>0</v>
      </c>
      <c r="AV95" s="222">
        <f t="shared" ref="AV95" si="56">AV26+AV33</f>
        <v>0</v>
      </c>
      <c r="AW95" s="221">
        <f t="shared" si="55"/>
        <v>0</v>
      </c>
      <c r="AX95" s="118">
        <f t="shared" si="48"/>
        <v>0</v>
      </c>
      <c r="AY95" s="249">
        <f t="shared" si="48"/>
        <v>40</v>
      </c>
      <c r="AZ95" s="117">
        <f t="shared" ref="AZ95:BJ95" si="57">AZ26+AZ33</f>
        <v>0</v>
      </c>
      <c r="BA95" s="118">
        <f t="shared" si="57"/>
        <v>8</v>
      </c>
      <c r="BB95" s="222">
        <f t="shared" ref="BB95" si="58">BB26+BB33</f>
        <v>30</v>
      </c>
      <c r="BC95" s="221">
        <f t="shared" si="57"/>
        <v>0</v>
      </c>
      <c r="BD95" s="118">
        <f t="shared" si="57"/>
        <v>2</v>
      </c>
      <c r="BE95" s="249">
        <f t="shared" ref="BE95" si="59">BE26+BE33</f>
        <v>7</v>
      </c>
      <c r="BF95" s="117">
        <f t="shared" si="57"/>
        <v>0</v>
      </c>
      <c r="BG95" s="118">
        <f t="shared" si="57"/>
        <v>2</v>
      </c>
      <c r="BH95" s="222">
        <f t="shared" ref="BH95" si="60">BH26+BH33</f>
        <v>11</v>
      </c>
      <c r="BI95" s="221">
        <f t="shared" si="57"/>
        <v>0</v>
      </c>
      <c r="BJ95" s="118">
        <f t="shared" si="57"/>
        <v>4</v>
      </c>
      <c r="BK95" s="249">
        <f t="shared" ref="BK95" si="61">BK26+BK33</f>
        <v>10</v>
      </c>
      <c r="BL95" s="61"/>
      <c r="BM95" s="61"/>
    </row>
    <row r="96" spans="1:65" ht="72" customHeight="1" thickBot="1" x14ac:dyDescent="0.25">
      <c r="A96" s="421" t="s">
        <v>147</v>
      </c>
      <c r="B96" s="75" t="s">
        <v>31</v>
      </c>
      <c r="C96" s="76">
        <v>500002</v>
      </c>
      <c r="D96" s="77" t="s">
        <v>56</v>
      </c>
      <c r="E96" s="27" t="s">
        <v>57</v>
      </c>
      <c r="F96" s="111">
        <v>97</v>
      </c>
      <c r="G96" s="111">
        <v>180</v>
      </c>
      <c r="H96" s="111">
        <f t="shared" si="15"/>
        <v>277</v>
      </c>
      <c r="I96" s="50">
        <v>16</v>
      </c>
      <c r="J96" s="87">
        <v>27</v>
      </c>
      <c r="K96" s="213"/>
      <c r="L96" s="214">
        <f t="shared" si="16"/>
        <v>0</v>
      </c>
      <c r="M96" s="114">
        <f t="shared" si="17"/>
        <v>43</v>
      </c>
      <c r="N96" s="114">
        <f t="shared" si="18"/>
        <v>277</v>
      </c>
      <c r="O96" s="248">
        <f t="shared" si="19"/>
        <v>100</v>
      </c>
      <c r="P96" s="123">
        <f t="shared" si="20"/>
        <v>0</v>
      </c>
      <c r="Q96" s="125">
        <f t="shared" si="24"/>
        <v>27</v>
      </c>
      <c r="R96" s="140">
        <f t="shared" si="25"/>
        <v>180</v>
      </c>
      <c r="S96" s="294">
        <f t="shared" si="21"/>
        <v>100</v>
      </c>
      <c r="T96" s="218">
        <f t="shared" si="22"/>
        <v>0</v>
      </c>
      <c r="U96" s="125">
        <f t="shared" si="26"/>
        <v>16</v>
      </c>
      <c r="V96" s="125">
        <f t="shared" si="27"/>
        <v>97</v>
      </c>
      <c r="W96" s="217">
        <f t="shared" si="23"/>
        <v>100</v>
      </c>
      <c r="X96" s="150"/>
      <c r="Y96" s="214">
        <f t="shared" ref="Y96:AS96" si="62">Y19+Y24+Y31</f>
        <v>0</v>
      </c>
      <c r="Z96" s="114">
        <f t="shared" si="62"/>
        <v>3</v>
      </c>
      <c r="AA96" s="248">
        <f t="shared" si="62"/>
        <v>101</v>
      </c>
      <c r="AB96" s="113">
        <f t="shared" si="62"/>
        <v>0</v>
      </c>
      <c r="AC96" s="114">
        <f t="shared" si="62"/>
        <v>6</v>
      </c>
      <c r="AD96" s="215">
        <f t="shared" si="62"/>
        <v>15</v>
      </c>
      <c r="AE96" s="214">
        <f t="shared" si="62"/>
        <v>0</v>
      </c>
      <c r="AF96" s="114">
        <f t="shared" si="62"/>
        <v>3</v>
      </c>
      <c r="AG96" s="248">
        <f t="shared" si="62"/>
        <v>15</v>
      </c>
      <c r="AH96" s="113">
        <f t="shared" si="62"/>
        <v>0</v>
      </c>
      <c r="AI96" s="114">
        <f t="shared" si="62"/>
        <v>6</v>
      </c>
      <c r="AJ96" s="215">
        <f t="shared" si="62"/>
        <v>15</v>
      </c>
      <c r="AK96" s="214">
        <f t="shared" si="62"/>
        <v>0</v>
      </c>
      <c r="AL96" s="114">
        <f t="shared" si="62"/>
        <v>3</v>
      </c>
      <c r="AM96" s="248">
        <f t="shared" si="62"/>
        <v>13</v>
      </c>
      <c r="AN96" s="113">
        <f t="shared" si="62"/>
        <v>0</v>
      </c>
      <c r="AO96" s="114">
        <f t="shared" si="62"/>
        <v>5</v>
      </c>
      <c r="AP96" s="215">
        <f t="shared" si="62"/>
        <v>17</v>
      </c>
      <c r="AQ96" s="214">
        <f t="shared" si="62"/>
        <v>0</v>
      </c>
      <c r="AR96" s="114">
        <f t="shared" si="62"/>
        <v>1</v>
      </c>
      <c r="AS96" s="248">
        <f t="shared" si="62"/>
        <v>4</v>
      </c>
      <c r="AT96" s="113">
        <f t="shared" ref="AT96:AW96" si="63">AT19+AT24+AT31</f>
        <v>0</v>
      </c>
      <c r="AU96" s="114">
        <f t="shared" si="63"/>
        <v>0</v>
      </c>
      <c r="AV96" s="215">
        <f t="shared" ref="AV96" si="64">AV19+AV24+AV31</f>
        <v>0</v>
      </c>
      <c r="AW96" s="214">
        <f t="shared" si="63"/>
        <v>0</v>
      </c>
      <c r="AX96" s="114">
        <f>AX19+AX24+AX31</f>
        <v>5</v>
      </c>
      <c r="AY96" s="248">
        <f>AY19+AY24+AY31</f>
        <v>50</v>
      </c>
      <c r="AZ96" s="113">
        <f t="shared" ref="AZ96:BJ96" si="65">AZ19+AZ24+AZ31</f>
        <v>0</v>
      </c>
      <c r="BA96" s="114">
        <f t="shared" si="65"/>
        <v>5</v>
      </c>
      <c r="BB96" s="215">
        <f t="shared" ref="BB96" si="66">BB19+BB24+BB31</f>
        <v>14</v>
      </c>
      <c r="BC96" s="214">
        <f t="shared" si="65"/>
        <v>0</v>
      </c>
      <c r="BD96" s="114">
        <f t="shared" si="65"/>
        <v>3</v>
      </c>
      <c r="BE96" s="248">
        <f t="shared" ref="BE96" si="67">BE19+BE24+BE31</f>
        <v>22</v>
      </c>
      <c r="BF96" s="113">
        <f t="shared" si="65"/>
        <v>0</v>
      </c>
      <c r="BG96" s="114">
        <f t="shared" si="65"/>
        <v>1</v>
      </c>
      <c r="BH96" s="215">
        <f t="shared" ref="BH96" si="68">BH19+BH24+BH31</f>
        <v>5</v>
      </c>
      <c r="BI96" s="214">
        <f t="shared" si="65"/>
        <v>0</v>
      </c>
      <c r="BJ96" s="114">
        <f t="shared" si="65"/>
        <v>2</v>
      </c>
      <c r="BK96" s="248">
        <f t="shared" ref="BK96" si="69">BK19+BK24+BK31</f>
        <v>6</v>
      </c>
      <c r="BL96" s="61"/>
      <c r="BM96" s="61"/>
    </row>
    <row r="97" spans="1:65" ht="35.25" hidden="1" thickBot="1" x14ac:dyDescent="0.25">
      <c r="A97" s="423"/>
      <c r="B97" s="78" t="s">
        <v>40</v>
      </c>
      <c r="C97" s="79">
        <v>323000</v>
      </c>
      <c r="D97" s="80" t="s">
        <v>60</v>
      </c>
      <c r="E97" s="25" t="s">
        <v>61</v>
      </c>
      <c r="F97" s="105">
        <v>1087</v>
      </c>
      <c r="G97" s="105">
        <v>11764</v>
      </c>
      <c r="H97" s="105">
        <f t="shared" si="15"/>
        <v>12851</v>
      </c>
      <c r="I97" s="30">
        <v>0</v>
      </c>
      <c r="J97" s="94">
        <v>0</v>
      </c>
      <c r="K97" s="242"/>
      <c r="L97" s="221">
        <f t="shared" si="16"/>
        <v>0</v>
      </c>
      <c r="M97" s="118">
        <f t="shared" si="17"/>
        <v>0</v>
      </c>
      <c r="N97" s="118">
        <f t="shared" si="18"/>
        <v>12851</v>
      </c>
      <c r="O97" s="249">
        <f t="shared" si="19"/>
        <v>100</v>
      </c>
      <c r="P97" s="117">
        <f t="shared" si="20"/>
        <v>0</v>
      </c>
      <c r="Q97" s="118">
        <f t="shared" si="24"/>
        <v>0</v>
      </c>
      <c r="R97" s="295">
        <f t="shared" si="25"/>
        <v>11764</v>
      </c>
      <c r="S97" s="184">
        <f t="shared" si="21"/>
        <v>100</v>
      </c>
      <c r="T97" s="221">
        <f t="shared" si="22"/>
        <v>0</v>
      </c>
      <c r="U97" s="118">
        <f t="shared" si="26"/>
        <v>0</v>
      </c>
      <c r="V97" s="118">
        <f t="shared" si="27"/>
        <v>1087</v>
      </c>
      <c r="W97" s="178">
        <f t="shared" si="23"/>
        <v>100</v>
      </c>
      <c r="X97" s="244"/>
      <c r="Y97" s="221">
        <f t="shared" ref="Y97:AY97" si="70">Y21+Y28+Y34</f>
        <v>0</v>
      </c>
      <c r="Z97" s="118">
        <f t="shared" si="70"/>
        <v>0</v>
      </c>
      <c r="AA97" s="249">
        <f t="shared" si="70"/>
        <v>0</v>
      </c>
      <c r="AB97" s="117">
        <f t="shared" si="70"/>
        <v>0</v>
      </c>
      <c r="AC97" s="118">
        <f t="shared" si="70"/>
        <v>0</v>
      </c>
      <c r="AD97" s="222">
        <f t="shared" si="70"/>
        <v>0</v>
      </c>
      <c r="AE97" s="221">
        <f t="shared" si="70"/>
        <v>0</v>
      </c>
      <c r="AF97" s="118">
        <f t="shared" si="70"/>
        <v>0</v>
      </c>
      <c r="AG97" s="249">
        <f t="shared" si="70"/>
        <v>585</v>
      </c>
      <c r="AH97" s="117">
        <f t="shared" si="70"/>
        <v>0</v>
      </c>
      <c r="AI97" s="118">
        <f t="shared" si="70"/>
        <v>0</v>
      </c>
      <c r="AJ97" s="222">
        <f t="shared" si="70"/>
        <v>4923</v>
      </c>
      <c r="AK97" s="221">
        <f t="shared" si="70"/>
        <v>0</v>
      </c>
      <c r="AL97" s="118">
        <f t="shared" si="70"/>
        <v>0</v>
      </c>
      <c r="AM97" s="249">
        <f t="shared" si="70"/>
        <v>2500</v>
      </c>
      <c r="AN97" s="117">
        <f t="shared" si="70"/>
        <v>0</v>
      </c>
      <c r="AO97" s="118">
        <f t="shared" si="70"/>
        <v>0</v>
      </c>
      <c r="AP97" s="222">
        <f t="shared" si="70"/>
        <v>3706</v>
      </c>
      <c r="AQ97" s="221">
        <f t="shared" si="70"/>
        <v>0</v>
      </c>
      <c r="AR97" s="118">
        <f t="shared" si="70"/>
        <v>0</v>
      </c>
      <c r="AS97" s="249">
        <f t="shared" si="70"/>
        <v>50</v>
      </c>
      <c r="AT97" s="117">
        <f t="shared" si="70"/>
        <v>0</v>
      </c>
      <c r="AU97" s="118">
        <f t="shared" si="70"/>
        <v>0</v>
      </c>
      <c r="AV97" s="222">
        <f t="shared" si="70"/>
        <v>0</v>
      </c>
      <c r="AW97" s="221">
        <f t="shared" si="70"/>
        <v>0</v>
      </c>
      <c r="AX97" s="118">
        <f t="shared" si="70"/>
        <v>0</v>
      </c>
      <c r="AY97" s="249">
        <f t="shared" si="70"/>
        <v>0</v>
      </c>
      <c r="AZ97" s="117">
        <f t="shared" ref="AZ97:BK97" si="71">AZ21+AZ28+AZ34</f>
        <v>0</v>
      </c>
      <c r="BA97" s="118">
        <f t="shared" si="71"/>
        <v>0</v>
      </c>
      <c r="BB97" s="222">
        <f t="shared" si="71"/>
        <v>0</v>
      </c>
      <c r="BC97" s="221">
        <f t="shared" si="71"/>
        <v>0</v>
      </c>
      <c r="BD97" s="118">
        <f t="shared" si="71"/>
        <v>0</v>
      </c>
      <c r="BE97" s="249">
        <f t="shared" si="71"/>
        <v>0</v>
      </c>
      <c r="BF97" s="117">
        <f t="shared" si="71"/>
        <v>0</v>
      </c>
      <c r="BG97" s="118">
        <f t="shared" si="71"/>
        <v>0</v>
      </c>
      <c r="BH97" s="222">
        <f t="shared" si="71"/>
        <v>1087</v>
      </c>
      <c r="BI97" s="221">
        <f t="shared" si="71"/>
        <v>0</v>
      </c>
      <c r="BJ97" s="118">
        <f t="shared" si="71"/>
        <v>0</v>
      </c>
      <c r="BK97" s="249">
        <f t="shared" si="71"/>
        <v>0</v>
      </c>
      <c r="BL97" s="61"/>
      <c r="BM97" s="61"/>
    </row>
    <row r="98" spans="1:65" ht="13.5" hidden="1" thickBot="1" x14ac:dyDescent="0.25">
      <c r="A98" s="421" t="s">
        <v>148</v>
      </c>
      <c r="B98" s="296" t="s">
        <v>40</v>
      </c>
      <c r="C98" s="297">
        <v>323000</v>
      </c>
      <c r="D98" s="298" t="s">
        <v>60</v>
      </c>
      <c r="E98" s="299" t="s">
        <v>61</v>
      </c>
      <c r="F98" s="300">
        <v>3736.05</v>
      </c>
      <c r="G98" s="300">
        <v>5238.84</v>
      </c>
      <c r="H98" s="300">
        <f t="shared" si="15"/>
        <v>8974.89</v>
      </c>
      <c r="I98" s="301">
        <v>0</v>
      </c>
      <c r="J98" s="302">
        <v>0</v>
      </c>
      <c r="K98" s="303"/>
      <c r="L98" s="214">
        <f t="shared" si="16"/>
        <v>0</v>
      </c>
      <c r="M98" s="114">
        <f t="shared" si="17"/>
        <v>0</v>
      </c>
      <c r="N98" s="114">
        <f t="shared" si="18"/>
        <v>8974.89</v>
      </c>
      <c r="O98" s="248">
        <f t="shared" si="19"/>
        <v>100</v>
      </c>
      <c r="P98" s="113">
        <f t="shared" si="20"/>
        <v>0</v>
      </c>
      <c r="Q98" s="114">
        <f t="shared" si="24"/>
        <v>0</v>
      </c>
      <c r="R98" s="304">
        <f t="shared" si="25"/>
        <v>5238.84</v>
      </c>
      <c r="S98" s="294">
        <f t="shared" si="21"/>
        <v>100</v>
      </c>
      <c r="T98" s="214">
        <f t="shared" si="22"/>
        <v>0</v>
      </c>
      <c r="U98" s="114">
        <f t="shared" si="26"/>
        <v>0</v>
      </c>
      <c r="V98" s="114">
        <f t="shared" si="27"/>
        <v>3736.05</v>
      </c>
      <c r="W98" s="305">
        <f t="shared" si="23"/>
        <v>100</v>
      </c>
      <c r="X98" s="150"/>
      <c r="Y98" s="214">
        <f t="shared" ref="Y98:AY98" si="72">Y51+Y55+Y69+Y59</f>
        <v>0</v>
      </c>
      <c r="Z98" s="114">
        <f t="shared" si="72"/>
        <v>0</v>
      </c>
      <c r="AA98" s="248">
        <f t="shared" si="72"/>
        <v>0</v>
      </c>
      <c r="AB98" s="113">
        <f t="shared" si="72"/>
        <v>0</v>
      </c>
      <c r="AC98" s="114">
        <f t="shared" si="72"/>
        <v>0</v>
      </c>
      <c r="AD98" s="215">
        <f t="shared" si="72"/>
        <v>0</v>
      </c>
      <c r="AE98" s="214">
        <f t="shared" si="72"/>
        <v>0</v>
      </c>
      <c r="AF98" s="114">
        <f t="shared" si="72"/>
        <v>0</v>
      </c>
      <c r="AG98" s="248">
        <f t="shared" si="72"/>
        <v>381.2</v>
      </c>
      <c r="AH98" s="113">
        <f t="shared" si="72"/>
        <v>0</v>
      </c>
      <c r="AI98" s="114">
        <f t="shared" si="72"/>
        <v>0</v>
      </c>
      <c r="AJ98" s="215">
        <f t="shared" si="72"/>
        <v>0</v>
      </c>
      <c r="AK98" s="214">
        <f t="shared" si="72"/>
        <v>0</v>
      </c>
      <c r="AL98" s="114">
        <f t="shared" si="72"/>
        <v>0</v>
      </c>
      <c r="AM98" s="248">
        <f t="shared" si="72"/>
        <v>1023</v>
      </c>
      <c r="AN98" s="113">
        <f t="shared" si="72"/>
        <v>0</v>
      </c>
      <c r="AO98" s="114">
        <f t="shared" si="72"/>
        <v>0</v>
      </c>
      <c r="AP98" s="215">
        <f t="shared" si="72"/>
        <v>3784.64</v>
      </c>
      <c r="AQ98" s="214">
        <f t="shared" si="72"/>
        <v>0</v>
      </c>
      <c r="AR98" s="114">
        <f t="shared" si="72"/>
        <v>0</v>
      </c>
      <c r="AS98" s="248">
        <f t="shared" si="72"/>
        <v>50</v>
      </c>
      <c r="AT98" s="113">
        <f t="shared" si="72"/>
        <v>0</v>
      </c>
      <c r="AU98" s="114">
        <f t="shared" si="72"/>
        <v>0</v>
      </c>
      <c r="AV98" s="215">
        <f t="shared" si="72"/>
        <v>3154.05</v>
      </c>
      <c r="AW98" s="214">
        <f t="shared" si="72"/>
        <v>0</v>
      </c>
      <c r="AX98" s="114">
        <f t="shared" si="72"/>
        <v>0</v>
      </c>
      <c r="AY98" s="248">
        <f t="shared" si="72"/>
        <v>0</v>
      </c>
      <c r="AZ98" s="113">
        <f t="shared" ref="AZ98:BK98" si="73">AZ51+AZ55+AZ69+AZ59</f>
        <v>0</v>
      </c>
      <c r="BA98" s="114">
        <f t="shared" si="73"/>
        <v>0</v>
      </c>
      <c r="BB98" s="215">
        <f t="shared" si="73"/>
        <v>0</v>
      </c>
      <c r="BC98" s="214">
        <f t="shared" si="73"/>
        <v>0</v>
      </c>
      <c r="BD98" s="114">
        <f t="shared" si="73"/>
        <v>0</v>
      </c>
      <c r="BE98" s="248">
        <f t="shared" si="73"/>
        <v>0</v>
      </c>
      <c r="BF98" s="113">
        <f t="shared" si="73"/>
        <v>0</v>
      </c>
      <c r="BG98" s="114">
        <f t="shared" si="73"/>
        <v>0</v>
      </c>
      <c r="BH98" s="215">
        <f t="shared" si="73"/>
        <v>582</v>
      </c>
      <c r="BI98" s="214">
        <f t="shared" si="73"/>
        <v>0</v>
      </c>
      <c r="BJ98" s="114">
        <f t="shared" si="73"/>
        <v>0</v>
      </c>
      <c r="BK98" s="248">
        <f t="shared" si="73"/>
        <v>0</v>
      </c>
      <c r="BL98" s="61"/>
      <c r="BM98" s="61"/>
    </row>
    <row r="99" spans="1:65" ht="26.25" hidden="1" thickBot="1" x14ac:dyDescent="0.25">
      <c r="A99" s="423"/>
      <c r="B99" s="78" t="s">
        <v>40</v>
      </c>
      <c r="C99" s="39">
        <v>910052</v>
      </c>
      <c r="D99" s="40" t="s">
        <v>92</v>
      </c>
      <c r="E99" s="28" t="s">
        <v>93</v>
      </c>
      <c r="F99" s="101">
        <v>999150</v>
      </c>
      <c r="G99" s="101">
        <v>834541</v>
      </c>
      <c r="H99" s="101">
        <f t="shared" si="15"/>
        <v>1833691</v>
      </c>
      <c r="I99" s="29">
        <v>0</v>
      </c>
      <c r="J99" s="93">
        <v>0</v>
      </c>
      <c r="K99" s="227"/>
      <c r="L99" s="221">
        <f t="shared" si="16"/>
        <v>0</v>
      </c>
      <c r="M99" s="118">
        <f t="shared" si="17"/>
        <v>0</v>
      </c>
      <c r="N99" s="118">
        <f t="shared" si="18"/>
        <v>1833691</v>
      </c>
      <c r="O99" s="249">
        <f t="shared" si="19"/>
        <v>100</v>
      </c>
      <c r="P99" s="117">
        <f t="shared" si="20"/>
        <v>0</v>
      </c>
      <c r="Q99" s="118">
        <f t="shared" si="24"/>
        <v>0</v>
      </c>
      <c r="R99" s="295">
        <f t="shared" si="25"/>
        <v>834541</v>
      </c>
      <c r="S99" s="184">
        <f t="shared" si="21"/>
        <v>100</v>
      </c>
      <c r="T99" s="221">
        <f t="shared" si="22"/>
        <v>0</v>
      </c>
      <c r="U99" s="118">
        <f t="shared" si="26"/>
        <v>0</v>
      </c>
      <c r="V99" s="118">
        <f t="shared" si="27"/>
        <v>999150</v>
      </c>
      <c r="W99" s="178">
        <f t="shared" si="23"/>
        <v>100</v>
      </c>
      <c r="X99" s="244"/>
      <c r="Y99" s="221">
        <f t="shared" ref="Y99:AY99" si="74">Y50+Y54+Y58+Y68</f>
        <v>0</v>
      </c>
      <c r="Z99" s="118">
        <f t="shared" si="74"/>
        <v>0</v>
      </c>
      <c r="AA99" s="249">
        <f t="shared" si="74"/>
        <v>70000</v>
      </c>
      <c r="AB99" s="117">
        <f t="shared" si="74"/>
        <v>0</v>
      </c>
      <c r="AC99" s="118">
        <f t="shared" si="74"/>
        <v>0</v>
      </c>
      <c r="AD99" s="222">
        <f t="shared" si="74"/>
        <v>372192</v>
      </c>
      <c r="AE99" s="221">
        <f t="shared" si="74"/>
        <v>0</v>
      </c>
      <c r="AF99" s="118">
        <f t="shared" si="74"/>
        <v>0</v>
      </c>
      <c r="AG99" s="249">
        <f t="shared" si="74"/>
        <v>30907</v>
      </c>
      <c r="AH99" s="117">
        <f t="shared" si="74"/>
        <v>0</v>
      </c>
      <c r="AI99" s="118">
        <f t="shared" si="74"/>
        <v>0</v>
      </c>
      <c r="AJ99" s="222">
        <f t="shared" si="74"/>
        <v>21000</v>
      </c>
      <c r="AK99" s="221">
        <f t="shared" si="74"/>
        <v>0</v>
      </c>
      <c r="AL99" s="118">
        <f t="shared" si="74"/>
        <v>0</v>
      </c>
      <c r="AM99" s="249">
        <f t="shared" si="74"/>
        <v>170000</v>
      </c>
      <c r="AN99" s="117">
        <f t="shared" si="74"/>
        <v>0</v>
      </c>
      <c r="AO99" s="118">
        <f t="shared" si="74"/>
        <v>0</v>
      </c>
      <c r="AP99" s="222">
        <f t="shared" si="74"/>
        <v>160442</v>
      </c>
      <c r="AQ99" s="221">
        <f t="shared" si="74"/>
        <v>0</v>
      </c>
      <c r="AR99" s="118">
        <f t="shared" si="74"/>
        <v>0</v>
      </c>
      <c r="AS99" s="249">
        <f t="shared" si="74"/>
        <v>10000</v>
      </c>
      <c r="AT99" s="117">
        <f t="shared" si="74"/>
        <v>0</v>
      </c>
      <c r="AU99" s="118">
        <f t="shared" si="74"/>
        <v>0</v>
      </c>
      <c r="AV99" s="222">
        <f t="shared" si="74"/>
        <v>559132</v>
      </c>
      <c r="AW99" s="221">
        <f t="shared" si="74"/>
        <v>0</v>
      </c>
      <c r="AX99" s="118">
        <f t="shared" si="74"/>
        <v>0</v>
      </c>
      <c r="AY99" s="249">
        <f t="shared" si="74"/>
        <v>63864</v>
      </c>
      <c r="AZ99" s="117">
        <f t="shared" ref="AZ99:BK99" si="75">AZ50+AZ54+AZ58+AZ68</f>
        <v>0</v>
      </c>
      <c r="BA99" s="118">
        <f t="shared" si="75"/>
        <v>0</v>
      </c>
      <c r="BB99" s="222">
        <f t="shared" si="75"/>
        <v>132154</v>
      </c>
      <c r="BC99" s="221">
        <f t="shared" si="75"/>
        <v>0</v>
      </c>
      <c r="BD99" s="118">
        <f t="shared" si="75"/>
        <v>0</v>
      </c>
      <c r="BE99" s="249">
        <f t="shared" si="75"/>
        <v>152000</v>
      </c>
      <c r="BF99" s="117">
        <f t="shared" si="75"/>
        <v>0</v>
      </c>
      <c r="BG99" s="118">
        <f t="shared" si="75"/>
        <v>0</v>
      </c>
      <c r="BH99" s="222">
        <f t="shared" si="75"/>
        <v>40000</v>
      </c>
      <c r="BI99" s="221">
        <f t="shared" si="75"/>
        <v>0</v>
      </c>
      <c r="BJ99" s="118">
        <f t="shared" si="75"/>
        <v>0</v>
      </c>
      <c r="BK99" s="249">
        <f t="shared" si="75"/>
        <v>52000</v>
      </c>
      <c r="BL99" s="61"/>
      <c r="BM99" s="61"/>
    </row>
    <row r="100" spans="1:65" ht="35.25" thickBot="1" x14ac:dyDescent="0.25">
      <c r="A100" s="81" t="s">
        <v>149</v>
      </c>
      <c r="B100" s="82" t="s">
        <v>31</v>
      </c>
      <c r="C100" s="83">
        <v>907030</v>
      </c>
      <c r="D100" s="84" t="s">
        <v>97</v>
      </c>
      <c r="E100" s="34" t="s">
        <v>98</v>
      </c>
      <c r="F100" s="112">
        <v>37</v>
      </c>
      <c r="G100" s="112">
        <v>32</v>
      </c>
      <c r="H100" s="112">
        <f t="shared" si="15"/>
        <v>69</v>
      </c>
      <c r="I100" s="85">
        <v>4</v>
      </c>
      <c r="J100" s="92">
        <v>0</v>
      </c>
      <c r="K100" s="306"/>
      <c r="L100" s="253">
        <f t="shared" si="16"/>
        <v>0</v>
      </c>
      <c r="M100" s="254">
        <f t="shared" si="17"/>
        <v>4</v>
      </c>
      <c r="N100" s="254">
        <f t="shared" si="18"/>
        <v>69</v>
      </c>
      <c r="O100" s="255">
        <f t="shared" si="19"/>
        <v>100</v>
      </c>
      <c r="P100" s="145">
        <f t="shared" si="20"/>
        <v>0</v>
      </c>
      <c r="Q100" s="146">
        <f t="shared" si="24"/>
        <v>0</v>
      </c>
      <c r="R100" s="147">
        <f t="shared" si="25"/>
        <v>32</v>
      </c>
      <c r="S100" s="307">
        <f t="shared" si="21"/>
        <v>100</v>
      </c>
      <c r="T100" s="148">
        <f t="shared" si="22"/>
        <v>0</v>
      </c>
      <c r="U100" s="146">
        <f t="shared" si="26"/>
        <v>4</v>
      </c>
      <c r="V100" s="146">
        <f t="shared" si="27"/>
        <v>37</v>
      </c>
      <c r="W100" s="256">
        <f t="shared" si="23"/>
        <v>100</v>
      </c>
      <c r="X100" s="153"/>
      <c r="Y100" s="253">
        <f t="shared" ref="Y100:AS100" si="76">Y53+Y57</f>
        <v>0</v>
      </c>
      <c r="Z100" s="254">
        <f t="shared" si="76"/>
        <v>0</v>
      </c>
      <c r="AA100" s="255">
        <f t="shared" si="76"/>
        <v>3</v>
      </c>
      <c r="AB100" s="383">
        <f t="shared" si="76"/>
        <v>0</v>
      </c>
      <c r="AC100" s="254">
        <f t="shared" si="76"/>
        <v>0</v>
      </c>
      <c r="AD100" s="308">
        <f t="shared" si="76"/>
        <v>18</v>
      </c>
      <c r="AE100" s="253">
        <f t="shared" si="76"/>
        <v>0</v>
      </c>
      <c r="AF100" s="254">
        <f t="shared" si="76"/>
        <v>0</v>
      </c>
      <c r="AG100" s="255">
        <f t="shared" si="76"/>
        <v>2</v>
      </c>
      <c r="AH100" s="383">
        <f t="shared" si="76"/>
        <v>0</v>
      </c>
      <c r="AI100" s="254">
        <f t="shared" si="76"/>
        <v>0</v>
      </c>
      <c r="AJ100" s="308">
        <f t="shared" si="76"/>
        <v>4</v>
      </c>
      <c r="AK100" s="253">
        <f t="shared" si="76"/>
        <v>0</v>
      </c>
      <c r="AL100" s="254">
        <f t="shared" si="76"/>
        <v>0</v>
      </c>
      <c r="AM100" s="255">
        <f t="shared" si="76"/>
        <v>3</v>
      </c>
      <c r="AN100" s="383">
        <f t="shared" si="76"/>
        <v>0</v>
      </c>
      <c r="AO100" s="254">
        <f t="shared" si="76"/>
        <v>0</v>
      </c>
      <c r="AP100" s="308">
        <f t="shared" si="76"/>
        <v>2</v>
      </c>
      <c r="AQ100" s="253">
        <f t="shared" si="76"/>
        <v>0</v>
      </c>
      <c r="AR100" s="254">
        <f t="shared" si="76"/>
        <v>0</v>
      </c>
      <c r="AS100" s="255">
        <f t="shared" si="76"/>
        <v>0</v>
      </c>
      <c r="AT100" s="383">
        <f>AT53+AT57</f>
        <v>0</v>
      </c>
      <c r="AU100" s="254">
        <f>AU53+AU57</f>
        <v>4</v>
      </c>
      <c r="AV100" s="308">
        <f>AV53+AV57</f>
        <v>24</v>
      </c>
      <c r="AW100" s="253">
        <f t="shared" ref="AW100:BJ100" si="77">AW53+AW57</f>
        <v>0</v>
      </c>
      <c r="AX100" s="254">
        <f t="shared" si="77"/>
        <v>0</v>
      </c>
      <c r="AY100" s="255">
        <f t="shared" ref="AY100" si="78">AY53+AY57</f>
        <v>1</v>
      </c>
      <c r="AZ100" s="383">
        <f t="shared" si="77"/>
        <v>0</v>
      </c>
      <c r="BA100" s="254">
        <f t="shared" si="77"/>
        <v>0</v>
      </c>
      <c r="BB100" s="308">
        <f t="shared" ref="BB100" si="79">BB53+BB57</f>
        <v>3</v>
      </c>
      <c r="BC100" s="253">
        <f t="shared" si="77"/>
        <v>0</v>
      </c>
      <c r="BD100" s="254">
        <f t="shared" si="77"/>
        <v>0</v>
      </c>
      <c r="BE100" s="255">
        <f t="shared" ref="BE100" si="80">BE53+BE57</f>
        <v>1</v>
      </c>
      <c r="BF100" s="383">
        <f t="shared" si="77"/>
        <v>0</v>
      </c>
      <c r="BG100" s="254">
        <f t="shared" si="77"/>
        <v>0</v>
      </c>
      <c r="BH100" s="308">
        <f t="shared" ref="BH100" si="81">BH53+BH57</f>
        <v>4</v>
      </c>
      <c r="BI100" s="253">
        <f t="shared" si="77"/>
        <v>0</v>
      </c>
      <c r="BJ100" s="254">
        <f t="shared" si="77"/>
        <v>0</v>
      </c>
      <c r="BK100" s="255">
        <f t="shared" ref="BK100" si="82">BK53+BK57</f>
        <v>4</v>
      </c>
      <c r="BL100" s="61"/>
      <c r="BM100" s="61"/>
    </row>
    <row r="101" spans="1:65" ht="26.25" thickBot="1" x14ac:dyDescent="0.25">
      <c r="A101" s="45" t="s">
        <v>150</v>
      </c>
      <c r="B101" s="278" t="s">
        <v>31</v>
      </c>
      <c r="C101" s="279">
        <v>764010</v>
      </c>
      <c r="D101" s="280" t="s">
        <v>115</v>
      </c>
      <c r="E101" s="260" t="s">
        <v>114</v>
      </c>
      <c r="F101" s="261">
        <v>702</v>
      </c>
      <c r="G101" s="261">
        <v>431</v>
      </c>
      <c r="H101" s="261">
        <f t="shared" si="15"/>
        <v>1133</v>
      </c>
      <c r="I101" s="262">
        <v>22</v>
      </c>
      <c r="J101" s="309">
        <v>35</v>
      </c>
      <c r="K101" s="263"/>
      <c r="L101" s="264">
        <f t="shared" si="16"/>
        <v>0</v>
      </c>
      <c r="M101" s="144">
        <f t="shared" si="17"/>
        <v>57</v>
      </c>
      <c r="N101" s="144">
        <f t="shared" si="18"/>
        <v>1133</v>
      </c>
      <c r="O101" s="265">
        <f t="shared" si="19"/>
        <v>100</v>
      </c>
      <c r="P101" s="269">
        <f t="shared" si="20"/>
        <v>0</v>
      </c>
      <c r="Q101" s="267">
        <f t="shared" si="24"/>
        <v>35</v>
      </c>
      <c r="R101" s="310">
        <f t="shared" si="25"/>
        <v>431</v>
      </c>
      <c r="S101" s="311">
        <f t="shared" si="21"/>
        <v>100</v>
      </c>
      <c r="T101" s="266">
        <f t="shared" si="22"/>
        <v>0</v>
      </c>
      <c r="U101" s="267">
        <f t="shared" si="26"/>
        <v>22</v>
      </c>
      <c r="V101" s="267">
        <f t="shared" si="27"/>
        <v>702</v>
      </c>
      <c r="W101" s="270">
        <f t="shared" si="23"/>
        <v>100</v>
      </c>
      <c r="X101" s="312"/>
      <c r="Y101" s="264">
        <f t="shared" ref="Y101:AS101" si="83">Y76+Y83</f>
        <v>0</v>
      </c>
      <c r="Z101" s="144">
        <f t="shared" si="83"/>
        <v>0</v>
      </c>
      <c r="AA101" s="265">
        <f t="shared" si="83"/>
        <v>10</v>
      </c>
      <c r="AB101" s="143">
        <f t="shared" si="83"/>
        <v>0</v>
      </c>
      <c r="AC101" s="144">
        <f t="shared" si="83"/>
        <v>0</v>
      </c>
      <c r="AD101" s="313">
        <f t="shared" si="83"/>
        <v>9</v>
      </c>
      <c r="AE101" s="264">
        <f t="shared" si="83"/>
        <v>0</v>
      </c>
      <c r="AF101" s="144">
        <f t="shared" si="83"/>
        <v>0</v>
      </c>
      <c r="AG101" s="265">
        <f t="shared" si="83"/>
        <v>69</v>
      </c>
      <c r="AH101" s="143">
        <f t="shared" si="83"/>
        <v>0</v>
      </c>
      <c r="AI101" s="144">
        <f t="shared" si="83"/>
        <v>4</v>
      </c>
      <c r="AJ101" s="313">
        <f t="shared" si="83"/>
        <v>83</v>
      </c>
      <c r="AK101" s="264">
        <f t="shared" si="83"/>
        <v>0</v>
      </c>
      <c r="AL101" s="144">
        <f t="shared" si="83"/>
        <v>16</v>
      </c>
      <c r="AM101" s="265">
        <f t="shared" si="83"/>
        <v>200</v>
      </c>
      <c r="AN101" s="143">
        <f t="shared" si="83"/>
        <v>0</v>
      </c>
      <c r="AO101" s="144">
        <f t="shared" si="83"/>
        <v>10</v>
      </c>
      <c r="AP101" s="313">
        <f t="shared" si="83"/>
        <v>40</v>
      </c>
      <c r="AQ101" s="264">
        <f t="shared" si="83"/>
        <v>0</v>
      </c>
      <c r="AR101" s="144">
        <f t="shared" si="83"/>
        <v>5</v>
      </c>
      <c r="AS101" s="265">
        <f t="shared" si="83"/>
        <v>20</v>
      </c>
      <c r="AT101" s="143">
        <f>AT76+AT83</f>
        <v>0</v>
      </c>
      <c r="AU101" s="144">
        <f t="shared" ref="AU101:BJ101" si="84">AU76+AU83</f>
        <v>10</v>
      </c>
      <c r="AV101" s="313">
        <f t="shared" ref="AV101" si="85">AV76+AV83</f>
        <v>250</v>
      </c>
      <c r="AW101" s="264">
        <f t="shared" si="84"/>
        <v>0</v>
      </c>
      <c r="AX101" s="144">
        <f t="shared" si="84"/>
        <v>0</v>
      </c>
      <c r="AY101" s="265">
        <f t="shared" ref="AY101" si="86">AY76+AY83</f>
        <v>300</v>
      </c>
      <c r="AZ101" s="143">
        <f t="shared" si="84"/>
        <v>0</v>
      </c>
      <c r="BA101" s="144">
        <f t="shared" si="84"/>
        <v>0</v>
      </c>
      <c r="BB101" s="313">
        <f t="shared" ref="BB101" si="87">BB76+BB83</f>
        <v>88</v>
      </c>
      <c r="BC101" s="264">
        <f t="shared" si="84"/>
        <v>0</v>
      </c>
      <c r="BD101" s="144">
        <f t="shared" si="84"/>
        <v>0</v>
      </c>
      <c r="BE101" s="265">
        <f t="shared" ref="BE101" si="88">BE76+BE83</f>
        <v>20</v>
      </c>
      <c r="BF101" s="143">
        <f t="shared" si="84"/>
        <v>0</v>
      </c>
      <c r="BG101" s="144">
        <f t="shared" si="84"/>
        <v>12</v>
      </c>
      <c r="BH101" s="313">
        <f t="shared" ref="BH101" si="89">BH76+BH83</f>
        <v>40</v>
      </c>
      <c r="BI101" s="264">
        <f t="shared" si="84"/>
        <v>0</v>
      </c>
      <c r="BJ101" s="144">
        <f t="shared" si="84"/>
        <v>0</v>
      </c>
      <c r="BK101" s="265">
        <f t="shared" ref="BK101" si="90">BK76+BK83</f>
        <v>4</v>
      </c>
      <c r="BL101" s="61"/>
      <c r="BM101" s="61"/>
    </row>
    <row r="102" spans="1:65" ht="39" hidden="1" thickBot="1" x14ac:dyDescent="0.25">
      <c r="A102" s="81" t="s">
        <v>151</v>
      </c>
      <c r="B102" s="329" t="s">
        <v>40</v>
      </c>
      <c r="C102" s="330">
        <v>749001</v>
      </c>
      <c r="D102" s="331" t="s">
        <v>121</v>
      </c>
      <c r="E102" s="34" t="s">
        <v>59</v>
      </c>
      <c r="F102" s="332">
        <v>41802500</v>
      </c>
      <c r="G102" s="332">
        <v>27529472</v>
      </c>
      <c r="H102" s="332">
        <f t="shared" si="15"/>
        <v>69331972</v>
      </c>
      <c r="I102" s="333">
        <v>0</v>
      </c>
      <c r="J102" s="334">
        <v>0</v>
      </c>
      <c r="K102" s="335"/>
      <c r="L102" s="336">
        <f t="shared" si="16"/>
        <v>0</v>
      </c>
      <c r="M102" s="337">
        <f t="shared" si="17"/>
        <v>0</v>
      </c>
      <c r="N102" s="337">
        <f t="shared" si="18"/>
        <v>69331972</v>
      </c>
      <c r="O102" s="338">
        <f t="shared" si="19"/>
        <v>100</v>
      </c>
      <c r="P102" s="340">
        <f t="shared" si="20"/>
        <v>0</v>
      </c>
      <c r="Q102" s="337">
        <f t="shared" si="24"/>
        <v>0</v>
      </c>
      <c r="R102" s="339">
        <f t="shared" si="25"/>
        <v>27529472</v>
      </c>
      <c r="S102" s="307">
        <f t="shared" si="21"/>
        <v>100</v>
      </c>
      <c r="T102" s="336">
        <f t="shared" si="22"/>
        <v>0</v>
      </c>
      <c r="U102" s="337">
        <f t="shared" si="26"/>
        <v>0</v>
      </c>
      <c r="V102" s="337">
        <f t="shared" si="27"/>
        <v>41802500</v>
      </c>
      <c r="W102" s="307">
        <f t="shared" si="23"/>
        <v>100</v>
      </c>
      <c r="X102" s="341"/>
      <c r="Y102" s="336">
        <f t="shared" ref="Y102:AV102" si="91">Y85+Y72</f>
        <v>0</v>
      </c>
      <c r="Z102" s="337">
        <f t="shared" si="91"/>
        <v>0</v>
      </c>
      <c r="AA102" s="343">
        <f t="shared" si="91"/>
        <v>3854269</v>
      </c>
      <c r="AB102" s="340">
        <f t="shared" si="91"/>
        <v>0</v>
      </c>
      <c r="AC102" s="337">
        <f t="shared" si="91"/>
        <v>0</v>
      </c>
      <c r="AD102" s="342">
        <f t="shared" si="91"/>
        <v>12937747</v>
      </c>
      <c r="AE102" s="336">
        <f t="shared" si="91"/>
        <v>0</v>
      </c>
      <c r="AF102" s="337">
        <f t="shared" si="91"/>
        <v>0</v>
      </c>
      <c r="AG102" s="343">
        <f t="shared" si="91"/>
        <v>846943</v>
      </c>
      <c r="AH102" s="340">
        <f t="shared" si="91"/>
        <v>0</v>
      </c>
      <c r="AI102" s="337">
        <f t="shared" si="91"/>
        <v>0</v>
      </c>
      <c r="AJ102" s="342">
        <f t="shared" si="91"/>
        <v>3977000</v>
      </c>
      <c r="AK102" s="336">
        <f t="shared" si="91"/>
        <v>0</v>
      </c>
      <c r="AL102" s="337">
        <f t="shared" si="91"/>
        <v>0</v>
      </c>
      <c r="AM102" s="343">
        <f t="shared" si="91"/>
        <v>0</v>
      </c>
      <c r="AN102" s="340">
        <f t="shared" si="91"/>
        <v>0</v>
      </c>
      <c r="AO102" s="337">
        <f t="shared" si="91"/>
        <v>0</v>
      </c>
      <c r="AP102" s="342">
        <f t="shared" si="91"/>
        <v>5663513</v>
      </c>
      <c r="AQ102" s="336">
        <f t="shared" si="91"/>
        <v>0</v>
      </c>
      <c r="AR102" s="337">
        <f t="shared" si="91"/>
        <v>0</v>
      </c>
      <c r="AS102" s="343">
        <f t="shared" si="91"/>
        <v>250000</v>
      </c>
      <c r="AT102" s="340">
        <f t="shared" si="91"/>
        <v>0</v>
      </c>
      <c r="AU102" s="337">
        <f t="shared" si="91"/>
        <v>0</v>
      </c>
      <c r="AV102" s="342">
        <f t="shared" si="91"/>
        <v>13725000</v>
      </c>
      <c r="AW102" s="336">
        <f t="shared" ref="AW102:BK102" si="92">AW85+AW72</f>
        <v>0</v>
      </c>
      <c r="AX102" s="337">
        <f t="shared" si="92"/>
        <v>0</v>
      </c>
      <c r="AY102" s="343">
        <f t="shared" si="92"/>
        <v>8000000</v>
      </c>
      <c r="AZ102" s="340">
        <f t="shared" si="92"/>
        <v>0</v>
      </c>
      <c r="BA102" s="337">
        <f t="shared" si="92"/>
        <v>0</v>
      </c>
      <c r="BB102" s="342">
        <f t="shared" si="92"/>
        <v>8437500</v>
      </c>
      <c r="BC102" s="336">
        <f t="shared" si="92"/>
        <v>0</v>
      </c>
      <c r="BD102" s="337">
        <f t="shared" si="92"/>
        <v>0</v>
      </c>
      <c r="BE102" s="343">
        <f t="shared" si="92"/>
        <v>3600000</v>
      </c>
      <c r="BF102" s="340">
        <f t="shared" si="92"/>
        <v>0</v>
      </c>
      <c r="BG102" s="337">
        <f t="shared" si="92"/>
        <v>0</v>
      </c>
      <c r="BH102" s="342">
        <f t="shared" si="92"/>
        <v>2000000</v>
      </c>
      <c r="BI102" s="336">
        <f t="shared" si="92"/>
        <v>0</v>
      </c>
      <c r="BJ102" s="337">
        <f t="shared" si="92"/>
        <v>0</v>
      </c>
      <c r="BK102" s="343">
        <f t="shared" si="92"/>
        <v>6040000</v>
      </c>
      <c r="BL102" s="61"/>
      <c r="BM102" s="61"/>
    </row>
    <row r="103" spans="1:65" ht="18" hidden="1" thickBot="1" x14ac:dyDescent="0.25">
      <c r="A103" s="46"/>
      <c r="B103" s="287"/>
      <c r="C103" s="288"/>
      <c r="D103" s="289"/>
      <c r="E103" s="60"/>
      <c r="F103" s="315"/>
      <c r="G103" s="315"/>
      <c r="H103" s="315">
        <f t="shared" si="15"/>
        <v>0</v>
      </c>
      <c r="I103" s="316"/>
      <c r="J103" s="317"/>
      <c r="K103" s="318"/>
      <c r="L103" s="319">
        <f t="shared" si="16"/>
        <v>0</v>
      </c>
      <c r="M103" s="320">
        <f t="shared" si="17"/>
        <v>0</v>
      </c>
      <c r="N103" s="320">
        <f t="shared" si="18"/>
        <v>0</v>
      </c>
      <c r="O103" s="321" t="e">
        <f t="shared" si="19"/>
        <v>#DIV/0!</v>
      </c>
      <c r="P103" s="322">
        <f t="shared" si="20"/>
        <v>0</v>
      </c>
      <c r="Q103" s="320">
        <f t="shared" si="24"/>
        <v>0</v>
      </c>
      <c r="R103" s="320">
        <f t="shared" si="25"/>
        <v>0</v>
      </c>
      <c r="S103" s="290" t="e">
        <f t="shared" si="21"/>
        <v>#DIV/0!</v>
      </c>
      <c r="T103" s="319">
        <f t="shared" si="22"/>
        <v>0</v>
      </c>
      <c r="U103" s="320">
        <f t="shared" si="26"/>
        <v>0</v>
      </c>
      <c r="V103" s="141">
        <f t="shared" si="27"/>
        <v>0</v>
      </c>
      <c r="W103" s="323" t="e">
        <f t="shared" si="23"/>
        <v>#DIV/0!</v>
      </c>
      <c r="X103" s="324"/>
      <c r="Y103" s="325"/>
      <c r="Z103" s="326"/>
      <c r="AA103" s="328"/>
      <c r="AB103" s="384"/>
      <c r="AC103" s="326"/>
      <c r="AD103" s="327"/>
      <c r="AE103" s="325"/>
      <c r="AF103" s="326"/>
      <c r="AG103" s="328"/>
      <c r="AH103" s="384"/>
      <c r="AI103" s="326"/>
      <c r="AJ103" s="327"/>
      <c r="AK103" s="325"/>
      <c r="AL103" s="326"/>
      <c r="AM103" s="328"/>
      <c r="AN103" s="384"/>
      <c r="AO103" s="326"/>
      <c r="AP103" s="327"/>
      <c r="AQ103" s="325"/>
      <c r="AR103" s="326"/>
      <c r="AS103" s="328"/>
      <c r="AT103" s="384"/>
      <c r="AU103" s="326"/>
      <c r="AV103" s="327"/>
      <c r="AW103" s="325"/>
      <c r="AX103" s="326"/>
      <c r="AY103" s="328"/>
      <c r="AZ103" s="384"/>
      <c r="BA103" s="326"/>
      <c r="BB103" s="327"/>
      <c r="BC103" s="325"/>
      <c r="BD103" s="326"/>
      <c r="BE103" s="328"/>
      <c r="BF103" s="384"/>
      <c r="BG103" s="326"/>
      <c r="BH103" s="327"/>
      <c r="BI103" s="325"/>
      <c r="BJ103" s="326"/>
      <c r="BK103" s="328"/>
    </row>
    <row r="104" spans="1:65" ht="13.5" thickBot="1" x14ac:dyDescent="0.25">
      <c r="A104" s="45" t="s">
        <v>152</v>
      </c>
      <c r="B104" s="344" t="s">
        <v>31</v>
      </c>
      <c r="C104" s="345">
        <v>553001</v>
      </c>
      <c r="D104" s="346" t="s">
        <v>153</v>
      </c>
      <c r="E104" s="347"/>
      <c r="F104" s="348">
        <v>188</v>
      </c>
      <c r="G104" s="348">
        <v>76</v>
      </c>
      <c r="H104" s="348">
        <f t="shared" si="15"/>
        <v>264</v>
      </c>
      <c r="I104" s="349"/>
      <c r="J104" s="350"/>
      <c r="K104" s="351"/>
      <c r="L104" s="352">
        <f t="shared" si="16"/>
        <v>0</v>
      </c>
      <c r="M104" s="353">
        <f t="shared" si="17"/>
        <v>12</v>
      </c>
      <c r="N104" s="353">
        <f t="shared" si="18"/>
        <v>264</v>
      </c>
      <c r="O104" s="305">
        <f t="shared" si="19"/>
        <v>100</v>
      </c>
      <c r="P104" s="376">
        <f t="shared" si="20"/>
        <v>0</v>
      </c>
      <c r="Q104" s="355">
        <f t="shared" si="24"/>
        <v>12</v>
      </c>
      <c r="R104" s="355">
        <f t="shared" si="25"/>
        <v>76</v>
      </c>
      <c r="S104" s="294">
        <f t="shared" si="21"/>
        <v>100</v>
      </c>
      <c r="T104" s="379">
        <f t="shared" si="22"/>
        <v>0</v>
      </c>
      <c r="U104" s="355">
        <f t="shared" si="26"/>
        <v>0</v>
      </c>
      <c r="V104" s="355">
        <f t="shared" si="27"/>
        <v>188</v>
      </c>
      <c r="W104" s="294">
        <f t="shared" si="23"/>
        <v>100</v>
      </c>
      <c r="X104" s="356"/>
      <c r="Y104" s="357">
        <f t="shared" ref="Y104:AS104" si="93">Y36+Y37</f>
        <v>0</v>
      </c>
      <c r="Z104" s="358">
        <f t="shared" si="93"/>
        <v>0</v>
      </c>
      <c r="AA104" s="360">
        <f t="shared" si="93"/>
        <v>0</v>
      </c>
      <c r="AB104" s="385">
        <f t="shared" si="93"/>
        <v>0</v>
      </c>
      <c r="AC104" s="358">
        <f t="shared" si="93"/>
        <v>0</v>
      </c>
      <c r="AD104" s="359">
        <f t="shared" si="93"/>
        <v>30</v>
      </c>
      <c r="AE104" s="357">
        <f t="shared" si="93"/>
        <v>0</v>
      </c>
      <c r="AF104" s="358">
        <f t="shared" si="93"/>
        <v>0</v>
      </c>
      <c r="AG104" s="360">
        <f t="shared" si="93"/>
        <v>24</v>
      </c>
      <c r="AH104" s="385">
        <f t="shared" si="93"/>
        <v>0</v>
      </c>
      <c r="AI104" s="358">
        <f t="shared" si="93"/>
        <v>0</v>
      </c>
      <c r="AJ104" s="359">
        <f t="shared" si="93"/>
        <v>0</v>
      </c>
      <c r="AK104" s="357">
        <f t="shared" si="93"/>
        <v>0</v>
      </c>
      <c r="AL104" s="358">
        <f t="shared" si="93"/>
        <v>12</v>
      </c>
      <c r="AM104" s="360">
        <f>AM36+AM37</f>
        <v>12</v>
      </c>
      <c r="AN104" s="385">
        <f t="shared" si="93"/>
        <v>0</v>
      </c>
      <c r="AO104" s="358">
        <f t="shared" si="93"/>
        <v>0</v>
      </c>
      <c r="AP104" s="359">
        <f t="shared" si="93"/>
        <v>0</v>
      </c>
      <c r="AQ104" s="357">
        <f t="shared" si="93"/>
        <v>0</v>
      </c>
      <c r="AR104" s="358">
        <f t="shared" si="93"/>
        <v>0</v>
      </c>
      <c r="AS104" s="360">
        <f t="shared" si="93"/>
        <v>10</v>
      </c>
      <c r="AT104" s="385">
        <f>AT36+AT37</f>
        <v>0</v>
      </c>
      <c r="AU104" s="358">
        <f t="shared" ref="AU104:BJ104" si="94">AU36+AU37</f>
        <v>0</v>
      </c>
      <c r="AV104" s="359">
        <f t="shared" ref="AV104" si="95">AV36+AV37</f>
        <v>0</v>
      </c>
      <c r="AW104" s="357">
        <f t="shared" si="94"/>
        <v>0</v>
      </c>
      <c r="AX104" s="358">
        <f t="shared" si="94"/>
        <v>0</v>
      </c>
      <c r="AY104" s="360">
        <f t="shared" ref="AY104" si="96">AY36+AY37</f>
        <v>150</v>
      </c>
      <c r="AZ104" s="385">
        <f t="shared" si="94"/>
        <v>0</v>
      </c>
      <c r="BA104" s="358">
        <f t="shared" si="94"/>
        <v>0</v>
      </c>
      <c r="BB104" s="359">
        <f t="shared" ref="BB104" si="97">BB36+BB37</f>
        <v>21</v>
      </c>
      <c r="BC104" s="357">
        <f t="shared" si="94"/>
        <v>0</v>
      </c>
      <c r="BD104" s="358">
        <f t="shared" si="94"/>
        <v>0</v>
      </c>
      <c r="BE104" s="360">
        <f t="shared" ref="BE104" si="98">BE36+BE37</f>
        <v>0</v>
      </c>
      <c r="BF104" s="385">
        <f t="shared" si="94"/>
        <v>0</v>
      </c>
      <c r="BG104" s="358">
        <f t="shared" si="94"/>
        <v>0</v>
      </c>
      <c r="BH104" s="359">
        <f t="shared" ref="BH104" si="99">BH36+BH37</f>
        <v>17</v>
      </c>
      <c r="BI104" s="357">
        <f t="shared" si="94"/>
        <v>0</v>
      </c>
      <c r="BJ104" s="358">
        <f t="shared" si="94"/>
        <v>0</v>
      </c>
      <c r="BK104" s="360">
        <f t="shared" ref="BK104" si="100">BK36+BK37</f>
        <v>0</v>
      </c>
    </row>
    <row r="105" spans="1:65" ht="13.5" hidden="1" thickBot="1" x14ac:dyDescent="0.25">
      <c r="A105" s="361"/>
      <c r="B105" s="428" t="s">
        <v>154</v>
      </c>
      <c r="C105" s="429"/>
      <c r="D105" s="15">
        <v>553021</v>
      </c>
      <c r="E105" s="362"/>
      <c r="F105" s="155"/>
      <c r="G105" s="155"/>
      <c r="H105" s="155">
        <f t="shared" si="15"/>
        <v>0</v>
      </c>
      <c r="I105" s="156"/>
      <c r="J105" s="158"/>
      <c r="K105" s="172"/>
      <c r="L105" s="177">
        <f t="shared" si="16"/>
        <v>0</v>
      </c>
      <c r="M105" s="157">
        <f t="shared" si="17"/>
        <v>0</v>
      </c>
      <c r="N105" s="157">
        <f t="shared" si="18"/>
        <v>0</v>
      </c>
      <c r="O105" s="176" t="e">
        <f t="shared" si="19"/>
        <v>#DIV/0!</v>
      </c>
      <c r="P105" s="173">
        <f t="shared" si="20"/>
        <v>0</v>
      </c>
      <c r="Q105" s="157">
        <f t="shared" si="24"/>
        <v>0</v>
      </c>
      <c r="R105" s="157">
        <f t="shared" si="25"/>
        <v>0</v>
      </c>
      <c r="S105" s="183" t="e">
        <f t="shared" si="21"/>
        <v>#DIV/0!</v>
      </c>
      <c r="T105" s="177">
        <f t="shared" si="22"/>
        <v>0</v>
      </c>
      <c r="U105" s="157">
        <f t="shared" si="26"/>
        <v>0</v>
      </c>
      <c r="V105" s="64">
        <f t="shared" si="27"/>
        <v>0</v>
      </c>
      <c r="W105" s="180" t="e">
        <f t="shared" si="23"/>
        <v>#DIV/0!</v>
      </c>
      <c r="X105" s="190"/>
      <c r="Y105" s="177"/>
      <c r="Z105" s="157"/>
      <c r="AA105" s="192"/>
      <c r="AB105" s="173"/>
      <c r="AC105" s="157"/>
      <c r="AD105" s="191"/>
      <c r="AE105" s="177"/>
      <c r="AF105" s="157"/>
      <c r="AG105" s="192"/>
      <c r="AH105" s="173"/>
      <c r="AI105" s="157"/>
      <c r="AJ105" s="191"/>
      <c r="AK105" s="177"/>
      <c r="AL105" s="157"/>
      <c r="AM105" s="192"/>
      <c r="AN105" s="173"/>
      <c r="AO105" s="157"/>
      <c r="AP105" s="191"/>
      <c r="AQ105" s="177"/>
      <c r="AR105" s="157"/>
      <c r="AS105" s="192"/>
      <c r="AT105" s="173"/>
      <c r="AU105" s="157"/>
      <c r="AV105" s="191"/>
      <c r="AW105" s="177"/>
      <c r="AX105" s="157"/>
      <c r="AY105" s="192"/>
      <c r="AZ105" s="173"/>
      <c r="BA105" s="157"/>
      <c r="BB105" s="191"/>
      <c r="BC105" s="177"/>
      <c r="BD105" s="157"/>
      <c r="BE105" s="192"/>
      <c r="BF105" s="173"/>
      <c r="BG105" s="157"/>
      <c r="BH105" s="191"/>
      <c r="BI105" s="177"/>
      <c r="BJ105" s="157"/>
      <c r="BK105" s="192"/>
    </row>
    <row r="106" spans="1:65" ht="13.5" hidden="1" thickBot="1" x14ac:dyDescent="0.25">
      <c r="A106" s="363"/>
      <c r="B106" s="430"/>
      <c r="C106" s="431"/>
      <c r="D106" s="35">
        <v>553031</v>
      </c>
      <c r="E106" s="364"/>
      <c r="F106" s="365"/>
      <c r="G106" s="365"/>
      <c r="H106" s="365">
        <f t="shared" si="15"/>
        <v>0</v>
      </c>
      <c r="I106" s="366"/>
      <c r="J106" s="367"/>
      <c r="K106" s="368"/>
      <c r="L106" s="369">
        <f t="shared" si="16"/>
        <v>0</v>
      </c>
      <c r="M106" s="370">
        <f t="shared" si="17"/>
        <v>0</v>
      </c>
      <c r="N106" s="370">
        <f t="shared" si="18"/>
        <v>0</v>
      </c>
      <c r="O106" s="178" t="e">
        <f t="shared" si="19"/>
        <v>#DIV/0!</v>
      </c>
      <c r="P106" s="371">
        <f t="shared" si="20"/>
        <v>0</v>
      </c>
      <c r="Q106" s="370">
        <f t="shared" si="24"/>
        <v>0</v>
      </c>
      <c r="R106" s="370">
        <f t="shared" si="25"/>
        <v>0</v>
      </c>
      <c r="S106" s="184" t="e">
        <f t="shared" si="21"/>
        <v>#DIV/0!</v>
      </c>
      <c r="T106" s="369">
        <f t="shared" si="22"/>
        <v>0</v>
      </c>
      <c r="U106" s="370">
        <f t="shared" si="26"/>
        <v>0</v>
      </c>
      <c r="V106" s="133">
        <f t="shared" si="27"/>
        <v>0</v>
      </c>
      <c r="W106" s="223" t="e">
        <f t="shared" si="23"/>
        <v>#DIV/0!</v>
      </c>
      <c r="X106" s="372"/>
      <c r="Y106" s="369"/>
      <c r="Z106" s="370"/>
      <c r="AA106" s="374"/>
      <c r="AB106" s="371"/>
      <c r="AC106" s="370"/>
      <c r="AD106" s="373"/>
      <c r="AE106" s="369"/>
      <c r="AF106" s="370"/>
      <c r="AG106" s="374"/>
      <c r="AH106" s="371"/>
      <c r="AI106" s="370"/>
      <c r="AJ106" s="373"/>
      <c r="AK106" s="369"/>
      <c r="AL106" s="370"/>
      <c r="AM106" s="374"/>
      <c r="AN106" s="371"/>
      <c r="AO106" s="370"/>
      <c r="AP106" s="373"/>
      <c r="AQ106" s="369"/>
      <c r="AR106" s="370"/>
      <c r="AS106" s="374"/>
      <c r="AT106" s="371"/>
      <c r="AU106" s="370"/>
      <c r="AV106" s="373"/>
      <c r="AW106" s="369"/>
      <c r="AX106" s="370"/>
      <c r="AY106" s="374"/>
      <c r="AZ106" s="371"/>
      <c r="BA106" s="370"/>
      <c r="BB106" s="373"/>
      <c r="BC106" s="369"/>
      <c r="BD106" s="370"/>
      <c r="BE106" s="374"/>
      <c r="BF106" s="371"/>
      <c r="BG106" s="370"/>
      <c r="BH106" s="373"/>
      <c r="BI106" s="369"/>
      <c r="BJ106" s="370"/>
      <c r="BK106" s="374"/>
    </row>
    <row r="107" spans="1:65" ht="24" x14ac:dyDescent="0.2">
      <c r="A107" s="45" t="s">
        <v>155</v>
      </c>
      <c r="B107" s="344" t="s">
        <v>31</v>
      </c>
      <c r="C107" s="345">
        <v>554511</v>
      </c>
      <c r="D107" s="346" t="s">
        <v>156</v>
      </c>
      <c r="E107" s="347"/>
      <c r="F107" s="348">
        <v>534</v>
      </c>
      <c r="G107" s="348">
        <v>1084</v>
      </c>
      <c r="H107" s="348">
        <f t="shared" si="15"/>
        <v>1618</v>
      </c>
      <c r="I107" s="349"/>
      <c r="J107" s="350"/>
      <c r="K107" s="351"/>
      <c r="L107" s="395">
        <f t="shared" si="16"/>
        <v>0</v>
      </c>
      <c r="M107" s="353">
        <f t="shared" si="17"/>
        <v>112</v>
      </c>
      <c r="N107" s="353">
        <f t="shared" si="18"/>
        <v>1618</v>
      </c>
      <c r="O107" s="305">
        <f t="shared" si="19"/>
        <v>100</v>
      </c>
      <c r="P107" s="376">
        <f t="shared" si="20"/>
        <v>0</v>
      </c>
      <c r="Q107" s="375">
        <f t="shared" si="24"/>
        <v>54</v>
      </c>
      <c r="R107" s="355">
        <f t="shared" si="25"/>
        <v>1084</v>
      </c>
      <c r="S107" s="294">
        <f t="shared" si="21"/>
        <v>100</v>
      </c>
      <c r="T107" s="354">
        <f t="shared" si="22"/>
        <v>0</v>
      </c>
      <c r="U107" s="375">
        <f t="shared" si="26"/>
        <v>58</v>
      </c>
      <c r="V107" s="125">
        <f t="shared" si="27"/>
        <v>534</v>
      </c>
      <c r="W107" s="217">
        <f t="shared" si="23"/>
        <v>100</v>
      </c>
      <c r="X107" s="356"/>
      <c r="Y107" s="357">
        <f t="shared" ref="Y107:AS107" si="101">Y42+Y43+Y44+Y45</f>
        <v>0</v>
      </c>
      <c r="Z107" s="358">
        <f t="shared" si="101"/>
        <v>12</v>
      </c>
      <c r="AA107" s="360">
        <f t="shared" si="101"/>
        <v>300</v>
      </c>
      <c r="AB107" s="385">
        <f t="shared" si="101"/>
        <v>0</v>
      </c>
      <c r="AC107" s="358">
        <f t="shared" si="101"/>
        <v>0</v>
      </c>
      <c r="AD107" s="359">
        <f t="shared" si="101"/>
        <v>0</v>
      </c>
      <c r="AE107" s="357">
        <f t="shared" si="101"/>
        <v>0</v>
      </c>
      <c r="AF107" s="358">
        <f t="shared" si="101"/>
        <v>0</v>
      </c>
      <c r="AG107" s="360">
        <f t="shared" si="101"/>
        <v>150</v>
      </c>
      <c r="AH107" s="385">
        <f t="shared" si="101"/>
        <v>0</v>
      </c>
      <c r="AI107" s="358">
        <f t="shared" si="101"/>
        <v>37</v>
      </c>
      <c r="AJ107" s="359">
        <f t="shared" si="101"/>
        <v>355</v>
      </c>
      <c r="AK107" s="357">
        <f t="shared" si="101"/>
        <v>0</v>
      </c>
      <c r="AL107" s="358">
        <f t="shared" si="101"/>
        <v>5</v>
      </c>
      <c r="AM107" s="360">
        <f t="shared" si="101"/>
        <v>100</v>
      </c>
      <c r="AN107" s="385">
        <f t="shared" si="101"/>
        <v>0</v>
      </c>
      <c r="AO107" s="358">
        <f t="shared" si="101"/>
        <v>0</v>
      </c>
      <c r="AP107" s="359">
        <f t="shared" si="101"/>
        <v>164</v>
      </c>
      <c r="AQ107" s="357">
        <f t="shared" si="101"/>
        <v>0</v>
      </c>
      <c r="AR107" s="358">
        <f t="shared" si="101"/>
        <v>0</v>
      </c>
      <c r="AS107" s="360">
        <f t="shared" si="101"/>
        <v>15</v>
      </c>
      <c r="AT107" s="385">
        <f>AT42+AT43+AT44+AT45</f>
        <v>0</v>
      </c>
      <c r="AU107" s="358">
        <f t="shared" ref="AU107:BJ107" si="102">AU42+AU43+AU44+AU45</f>
        <v>0</v>
      </c>
      <c r="AV107" s="359">
        <f t="shared" ref="AV107" si="103">AV42+AV43+AV44+AV45</f>
        <v>0</v>
      </c>
      <c r="AW107" s="357">
        <f t="shared" si="102"/>
        <v>0</v>
      </c>
      <c r="AX107" s="358">
        <f t="shared" si="102"/>
        <v>0</v>
      </c>
      <c r="AY107" s="360">
        <f t="shared" ref="AY107" si="104">AY42+AY43+AY44+AY45</f>
        <v>325</v>
      </c>
      <c r="AZ107" s="385">
        <f t="shared" si="102"/>
        <v>0</v>
      </c>
      <c r="BA107" s="358">
        <f t="shared" si="102"/>
        <v>24</v>
      </c>
      <c r="BB107" s="359">
        <f t="shared" ref="BB107" si="105">BB42+BB43+BB44+BB45</f>
        <v>109</v>
      </c>
      <c r="BC107" s="357">
        <f t="shared" si="102"/>
        <v>0</v>
      </c>
      <c r="BD107" s="358">
        <f t="shared" si="102"/>
        <v>32</v>
      </c>
      <c r="BE107" s="360">
        <f t="shared" ref="BE107" si="106">BE42+BE43+BE44+BE45</f>
        <v>64</v>
      </c>
      <c r="BF107" s="385">
        <f t="shared" si="102"/>
        <v>0</v>
      </c>
      <c r="BG107" s="358">
        <f t="shared" si="102"/>
        <v>0</v>
      </c>
      <c r="BH107" s="359">
        <f t="shared" ref="BH107" si="107">BH42+BH43+BH44+BH45</f>
        <v>25</v>
      </c>
      <c r="BI107" s="392">
        <v>0</v>
      </c>
      <c r="BJ107" s="358">
        <f t="shared" si="102"/>
        <v>2</v>
      </c>
      <c r="BK107" s="360">
        <f t="shared" ref="BK107" si="108">BK42+BK43+BK44+BK45</f>
        <v>11</v>
      </c>
    </row>
    <row r="108" spans="1:65" hidden="1" x14ac:dyDescent="0.2">
      <c r="A108" s="361"/>
      <c r="B108" s="432" t="s">
        <v>154</v>
      </c>
      <c r="C108" s="433"/>
      <c r="D108" s="15">
        <v>554101</v>
      </c>
      <c r="E108" s="362"/>
      <c r="F108" s="155"/>
      <c r="G108" s="155"/>
      <c r="H108" s="155">
        <f t="shared" si="15"/>
        <v>0</v>
      </c>
      <c r="I108" s="156"/>
      <c r="J108" s="158"/>
      <c r="K108" s="172"/>
      <c r="L108" s="177">
        <f t="shared" si="16"/>
        <v>0</v>
      </c>
      <c r="M108" s="157">
        <f t="shared" si="17"/>
        <v>0</v>
      </c>
      <c r="N108" s="157">
        <f t="shared" si="18"/>
        <v>0</v>
      </c>
      <c r="O108" s="176" t="e">
        <f t="shared" si="19"/>
        <v>#DIV/0!</v>
      </c>
      <c r="P108" s="173">
        <f t="shared" si="20"/>
        <v>0</v>
      </c>
      <c r="Q108" s="157">
        <f t="shared" si="24"/>
        <v>0</v>
      </c>
      <c r="R108" s="157">
        <f t="shared" si="25"/>
        <v>0</v>
      </c>
      <c r="S108" s="183" t="e">
        <f t="shared" si="21"/>
        <v>#DIV/0!</v>
      </c>
      <c r="T108" s="177">
        <f t="shared" si="22"/>
        <v>0</v>
      </c>
      <c r="U108" s="157">
        <f t="shared" si="26"/>
        <v>0</v>
      </c>
      <c r="V108" s="157">
        <f t="shared" si="27"/>
        <v>0</v>
      </c>
      <c r="W108" s="186" t="e">
        <f t="shared" si="23"/>
        <v>#DIV/0!</v>
      </c>
      <c r="X108" s="190"/>
      <c r="Y108" s="177"/>
      <c r="Z108" s="157"/>
      <c r="AA108" s="192"/>
      <c r="AB108" s="173"/>
      <c r="AC108" s="157"/>
      <c r="AD108" s="191"/>
      <c r="AE108" s="177"/>
      <c r="AF108" s="157"/>
      <c r="AG108" s="192"/>
      <c r="AH108" s="173"/>
      <c r="AI108" s="157"/>
      <c r="AJ108" s="191"/>
      <c r="AK108" s="177"/>
      <c r="AL108" s="157"/>
      <c r="AM108" s="192"/>
      <c r="AN108" s="173"/>
      <c r="AO108" s="157"/>
      <c r="AP108" s="191"/>
      <c r="AQ108" s="177"/>
      <c r="AR108" s="157"/>
      <c r="AS108" s="192"/>
      <c r="AT108" s="173"/>
      <c r="AU108" s="157"/>
      <c r="AV108" s="191"/>
      <c r="AW108" s="177"/>
      <c r="AX108" s="157"/>
      <c r="AY108" s="192"/>
      <c r="AZ108" s="173"/>
      <c r="BA108" s="157"/>
      <c r="BB108" s="191"/>
      <c r="BC108" s="177"/>
      <c r="BD108" s="157"/>
      <c r="BE108" s="192"/>
      <c r="BF108" s="173"/>
      <c r="BG108" s="157"/>
      <c r="BH108" s="191"/>
      <c r="BI108" s="177"/>
      <c r="BJ108" s="157"/>
      <c r="BK108" s="192"/>
    </row>
    <row r="109" spans="1:65" hidden="1" x14ac:dyDescent="0.2">
      <c r="A109" s="361"/>
      <c r="B109" s="434"/>
      <c r="C109" s="435"/>
      <c r="D109" s="18">
        <v>554201</v>
      </c>
      <c r="E109" s="362"/>
      <c r="F109" s="155"/>
      <c r="G109" s="155"/>
      <c r="H109" s="155">
        <f t="shared" si="15"/>
        <v>0</v>
      </c>
      <c r="I109" s="156"/>
      <c r="J109" s="158"/>
      <c r="K109" s="172"/>
      <c r="L109" s="177">
        <f t="shared" si="16"/>
        <v>0</v>
      </c>
      <c r="M109" s="157">
        <f t="shared" si="17"/>
        <v>0</v>
      </c>
      <c r="N109" s="157">
        <f t="shared" si="18"/>
        <v>0</v>
      </c>
      <c r="O109" s="176" t="e">
        <f t="shared" si="19"/>
        <v>#DIV/0!</v>
      </c>
      <c r="P109" s="173">
        <f t="shared" si="20"/>
        <v>0</v>
      </c>
      <c r="Q109" s="157">
        <f t="shared" si="24"/>
        <v>0</v>
      </c>
      <c r="R109" s="157">
        <f t="shared" si="25"/>
        <v>0</v>
      </c>
      <c r="S109" s="183" t="e">
        <f t="shared" si="21"/>
        <v>#DIV/0!</v>
      </c>
      <c r="T109" s="177">
        <f t="shared" si="22"/>
        <v>0</v>
      </c>
      <c r="U109" s="157">
        <f t="shared" si="26"/>
        <v>0</v>
      </c>
      <c r="V109" s="64">
        <f t="shared" si="27"/>
        <v>0</v>
      </c>
      <c r="W109" s="185" t="e">
        <f t="shared" si="23"/>
        <v>#DIV/0!</v>
      </c>
      <c r="X109" s="190"/>
      <c r="Y109" s="177"/>
      <c r="Z109" s="157"/>
      <c r="AA109" s="192"/>
      <c r="AB109" s="173"/>
      <c r="AC109" s="157"/>
      <c r="AD109" s="191"/>
      <c r="AE109" s="177"/>
      <c r="AF109" s="157"/>
      <c r="AG109" s="192"/>
      <c r="AH109" s="173"/>
      <c r="AI109" s="157"/>
      <c r="AJ109" s="191"/>
      <c r="AK109" s="177"/>
      <c r="AL109" s="157"/>
      <c r="AM109" s="192"/>
      <c r="AN109" s="173"/>
      <c r="AO109" s="157"/>
      <c r="AP109" s="191"/>
      <c r="AQ109" s="177"/>
      <c r="AR109" s="157"/>
      <c r="AS109" s="192"/>
      <c r="AT109" s="173"/>
      <c r="AU109" s="157"/>
      <c r="AV109" s="191"/>
      <c r="AW109" s="177"/>
      <c r="AX109" s="157"/>
      <c r="AY109" s="192"/>
      <c r="AZ109" s="173"/>
      <c r="BA109" s="157"/>
      <c r="BB109" s="191"/>
      <c r="BC109" s="177"/>
      <c r="BD109" s="157"/>
      <c r="BE109" s="192"/>
      <c r="BF109" s="173"/>
      <c r="BG109" s="157"/>
      <c r="BH109" s="191"/>
      <c r="BI109" s="177"/>
      <c r="BJ109" s="157"/>
      <c r="BK109" s="192"/>
    </row>
    <row r="110" spans="1:65" hidden="1" x14ac:dyDescent="0.2">
      <c r="A110" s="361"/>
      <c r="B110" s="434"/>
      <c r="C110" s="435"/>
      <c r="D110" s="18">
        <v>554301</v>
      </c>
      <c r="E110" s="362"/>
      <c r="F110" s="155"/>
      <c r="G110" s="155"/>
      <c r="H110" s="155">
        <f t="shared" si="15"/>
        <v>0</v>
      </c>
      <c r="I110" s="156"/>
      <c r="J110" s="158"/>
      <c r="K110" s="172"/>
      <c r="L110" s="177">
        <f t="shared" si="16"/>
        <v>0</v>
      </c>
      <c r="M110" s="157">
        <f t="shared" si="17"/>
        <v>0</v>
      </c>
      <c r="N110" s="157">
        <f t="shared" si="18"/>
        <v>0</v>
      </c>
      <c r="O110" s="176" t="e">
        <f t="shared" si="19"/>
        <v>#DIV/0!</v>
      </c>
      <c r="P110" s="173">
        <f t="shared" si="20"/>
        <v>0</v>
      </c>
      <c r="Q110" s="157">
        <f t="shared" si="24"/>
        <v>0</v>
      </c>
      <c r="R110" s="157">
        <f t="shared" si="25"/>
        <v>0</v>
      </c>
      <c r="S110" s="183" t="e">
        <f t="shared" si="21"/>
        <v>#DIV/0!</v>
      </c>
      <c r="T110" s="177">
        <f t="shared" si="22"/>
        <v>0</v>
      </c>
      <c r="U110" s="157">
        <f t="shared" si="26"/>
        <v>0</v>
      </c>
      <c r="V110" s="64">
        <f t="shared" si="27"/>
        <v>0</v>
      </c>
      <c r="W110" s="185" t="e">
        <f t="shared" si="23"/>
        <v>#DIV/0!</v>
      </c>
      <c r="X110" s="190"/>
      <c r="Y110" s="177"/>
      <c r="Z110" s="157"/>
      <c r="AA110" s="192"/>
      <c r="AB110" s="173"/>
      <c r="AC110" s="157"/>
      <c r="AD110" s="191"/>
      <c r="AE110" s="177"/>
      <c r="AF110" s="157"/>
      <c r="AG110" s="192"/>
      <c r="AH110" s="173"/>
      <c r="AI110" s="157"/>
      <c r="AJ110" s="191"/>
      <c r="AK110" s="177"/>
      <c r="AL110" s="157"/>
      <c r="AM110" s="192"/>
      <c r="AN110" s="173"/>
      <c r="AO110" s="157"/>
      <c r="AP110" s="191"/>
      <c r="AQ110" s="177"/>
      <c r="AR110" s="157"/>
      <c r="AS110" s="192"/>
      <c r="AT110" s="173"/>
      <c r="AU110" s="157"/>
      <c r="AV110" s="191"/>
      <c r="AW110" s="177"/>
      <c r="AX110" s="157"/>
      <c r="AY110" s="192"/>
      <c r="AZ110" s="173"/>
      <c r="BA110" s="157"/>
      <c r="BB110" s="191"/>
      <c r="BC110" s="177"/>
      <c r="BD110" s="157"/>
      <c r="BE110" s="192"/>
      <c r="BF110" s="173"/>
      <c r="BG110" s="157"/>
      <c r="BH110" s="191"/>
      <c r="BI110" s="177"/>
      <c r="BJ110" s="157"/>
      <c r="BK110" s="192"/>
    </row>
    <row r="111" spans="1:65" ht="13.5" hidden="1" thickBot="1" x14ac:dyDescent="0.25">
      <c r="A111" s="363"/>
      <c r="B111" s="436"/>
      <c r="C111" s="437"/>
      <c r="D111" s="35">
        <v>554401</v>
      </c>
      <c r="E111" s="364"/>
      <c r="F111" s="365"/>
      <c r="G111" s="365"/>
      <c r="H111" s="365">
        <f t="shared" si="15"/>
        <v>0</v>
      </c>
      <c r="I111" s="366"/>
      <c r="J111" s="367"/>
      <c r="K111" s="368"/>
      <c r="L111" s="369">
        <f t="shared" si="16"/>
        <v>0</v>
      </c>
      <c r="M111" s="370">
        <f t="shared" si="17"/>
        <v>0</v>
      </c>
      <c r="N111" s="370">
        <f t="shared" si="18"/>
        <v>0</v>
      </c>
      <c r="O111" s="178" t="e">
        <f t="shared" si="19"/>
        <v>#DIV/0!</v>
      </c>
      <c r="P111" s="371">
        <f t="shared" si="20"/>
        <v>0</v>
      </c>
      <c r="Q111" s="370">
        <f t="shared" si="24"/>
        <v>0</v>
      </c>
      <c r="R111" s="370">
        <f t="shared" si="25"/>
        <v>0</v>
      </c>
      <c r="S111" s="184" t="e">
        <f t="shared" si="21"/>
        <v>#DIV/0!</v>
      </c>
      <c r="T111" s="369">
        <f t="shared" si="22"/>
        <v>0</v>
      </c>
      <c r="U111" s="370">
        <f t="shared" si="26"/>
        <v>0</v>
      </c>
      <c r="V111" s="133">
        <f t="shared" si="27"/>
        <v>0</v>
      </c>
      <c r="W111" s="224" t="e">
        <f t="shared" si="23"/>
        <v>#DIV/0!</v>
      </c>
      <c r="X111" s="372"/>
      <c r="Y111" s="369"/>
      <c r="Z111" s="370"/>
      <c r="AA111" s="374"/>
      <c r="AB111" s="371"/>
      <c r="AC111" s="370"/>
      <c r="AD111" s="373"/>
      <c r="AE111" s="369"/>
      <c r="AF111" s="370"/>
      <c r="AG111" s="374"/>
      <c r="AH111" s="371"/>
      <c r="AI111" s="370"/>
      <c r="AJ111" s="373"/>
      <c r="AK111" s="369"/>
      <c r="AL111" s="370"/>
      <c r="AM111" s="374"/>
      <c r="AN111" s="371"/>
      <c r="AO111" s="370"/>
      <c r="AP111" s="373"/>
      <c r="AQ111" s="369"/>
      <c r="AR111" s="370"/>
      <c r="AS111" s="374"/>
      <c r="AT111" s="371"/>
      <c r="AU111" s="370"/>
      <c r="AV111" s="373"/>
      <c r="AW111" s="369"/>
      <c r="AX111" s="370"/>
      <c r="AY111" s="374"/>
      <c r="AZ111" s="371"/>
      <c r="BA111" s="370"/>
      <c r="BB111" s="373"/>
      <c r="BC111" s="369"/>
      <c r="BD111" s="370"/>
      <c r="BE111" s="374"/>
      <c r="BF111" s="371"/>
      <c r="BG111" s="370"/>
      <c r="BH111" s="373"/>
      <c r="BI111" s="369"/>
      <c r="BJ111" s="370"/>
      <c r="BK111" s="374"/>
    </row>
    <row r="112" spans="1:65" ht="35.25" hidden="1" thickBot="1" x14ac:dyDescent="0.25">
      <c r="A112" s="81" t="s">
        <v>157</v>
      </c>
      <c r="B112" s="82" t="s">
        <v>40</v>
      </c>
      <c r="C112" s="83">
        <v>323000</v>
      </c>
      <c r="D112" s="84" t="s">
        <v>60</v>
      </c>
      <c r="E112" s="377"/>
      <c r="F112" s="300">
        <v>471</v>
      </c>
      <c r="G112" s="300">
        <v>4183.87</v>
      </c>
      <c r="H112" s="300">
        <f t="shared" si="15"/>
        <v>4654.87</v>
      </c>
      <c r="I112" s="301">
        <v>0</v>
      </c>
      <c r="J112" s="302">
        <v>0</v>
      </c>
      <c r="K112" s="378"/>
      <c r="L112" s="336">
        <f t="shared" si="16"/>
        <v>0</v>
      </c>
      <c r="M112" s="337">
        <f t="shared" si="17"/>
        <v>0</v>
      </c>
      <c r="N112" s="337">
        <f t="shared" si="18"/>
        <v>4654.87</v>
      </c>
      <c r="O112" s="338">
        <f t="shared" si="19"/>
        <v>100</v>
      </c>
      <c r="P112" s="340">
        <f t="shared" si="20"/>
        <v>0</v>
      </c>
      <c r="Q112" s="337">
        <f t="shared" si="24"/>
        <v>0</v>
      </c>
      <c r="R112" s="337">
        <f t="shared" si="25"/>
        <v>4183.87</v>
      </c>
      <c r="S112" s="307">
        <f t="shared" si="21"/>
        <v>100</v>
      </c>
      <c r="T112" s="336">
        <f t="shared" si="22"/>
        <v>0</v>
      </c>
      <c r="U112" s="337">
        <f t="shared" si="26"/>
        <v>0</v>
      </c>
      <c r="V112" s="337">
        <f t="shared" si="27"/>
        <v>471</v>
      </c>
      <c r="W112" s="307">
        <f t="shared" si="23"/>
        <v>100</v>
      </c>
      <c r="X112" s="341">
        <f t="shared" ref="X112:BK112" si="109">X48+X41</f>
        <v>0</v>
      </c>
      <c r="Y112" s="336">
        <f t="shared" si="109"/>
        <v>0</v>
      </c>
      <c r="Z112" s="337">
        <f t="shared" si="109"/>
        <v>0</v>
      </c>
      <c r="AA112" s="343">
        <f t="shared" si="109"/>
        <v>0</v>
      </c>
      <c r="AB112" s="340">
        <f t="shared" si="109"/>
        <v>0</v>
      </c>
      <c r="AC112" s="337">
        <f t="shared" si="109"/>
        <v>0</v>
      </c>
      <c r="AD112" s="342">
        <f t="shared" si="109"/>
        <v>0</v>
      </c>
      <c r="AE112" s="336">
        <f t="shared" si="109"/>
        <v>0</v>
      </c>
      <c r="AF112" s="337">
        <f t="shared" si="109"/>
        <v>0</v>
      </c>
      <c r="AG112" s="343">
        <f t="shared" si="109"/>
        <v>373.07</v>
      </c>
      <c r="AH112" s="340">
        <f t="shared" si="109"/>
        <v>0</v>
      </c>
      <c r="AI112" s="337">
        <f t="shared" si="109"/>
        <v>0</v>
      </c>
      <c r="AJ112" s="342">
        <f t="shared" si="109"/>
        <v>2156</v>
      </c>
      <c r="AK112" s="336">
        <f t="shared" si="109"/>
        <v>0</v>
      </c>
      <c r="AL112" s="337">
        <f t="shared" si="109"/>
        <v>0</v>
      </c>
      <c r="AM112" s="343">
        <f t="shared" si="109"/>
        <v>1604.8</v>
      </c>
      <c r="AN112" s="340">
        <f t="shared" si="109"/>
        <v>0</v>
      </c>
      <c r="AO112" s="337">
        <f t="shared" si="109"/>
        <v>0</v>
      </c>
      <c r="AP112" s="342">
        <f t="shared" si="109"/>
        <v>0</v>
      </c>
      <c r="AQ112" s="336">
        <f t="shared" si="109"/>
        <v>0</v>
      </c>
      <c r="AR112" s="337">
        <f t="shared" si="109"/>
        <v>0</v>
      </c>
      <c r="AS112" s="343">
        <f t="shared" si="109"/>
        <v>50</v>
      </c>
      <c r="AT112" s="340">
        <f t="shared" si="109"/>
        <v>0</v>
      </c>
      <c r="AU112" s="337">
        <f t="shared" si="109"/>
        <v>0</v>
      </c>
      <c r="AV112" s="342">
        <f t="shared" si="109"/>
        <v>0</v>
      </c>
      <c r="AW112" s="336">
        <f t="shared" si="109"/>
        <v>0</v>
      </c>
      <c r="AX112" s="337">
        <f t="shared" si="109"/>
        <v>0</v>
      </c>
      <c r="AY112" s="343">
        <f t="shared" si="109"/>
        <v>0</v>
      </c>
      <c r="AZ112" s="340">
        <f t="shared" si="109"/>
        <v>0</v>
      </c>
      <c r="BA112" s="337">
        <f t="shared" si="109"/>
        <v>0</v>
      </c>
      <c r="BB112" s="342">
        <f t="shared" si="109"/>
        <v>0</v>
      </c>
      <c r="BC112" s="336">
        <f t="shared" si="109"/>
        <v>0</v>
      </c>
      <c r="BD112" s="337">
        <f t="shared" si="109"/>
        <v>0</v>
      </c>
      <c r="BE112" s="343">
        <f t="shared" si="109"/>
        <v>120</v>
      </c>
      <c r="BF112" s="340">
        <f t="shared" si="109"/>
        <v>0</v>
      </c>
      <c r="BG112" s="337">
        <f t="shared" si="109"/>
        <v>0</v>
      </c>
      <c r="BH112" s="342">
        <f t="shared" si="109"/>
        <v>351</v>
      </c>
      <c r="BI112" s="336">
        <f t="shared" si="109"/>
        <v>0</v>
      </c>
      <c r="BJ112" s="337">
        <f t="shared" si="109"/>
        <v>0</v>
      </c>
      <c r="BK112" s="343">
        <f t="shared" si="109"/>
        <v>0</v>
      </c>
    </row>
    <row r="113" spans="15:23" x14ac:dyDescent="0.2">
      <c r="O113" s="62"/>
      <c r="Q113" s="149"/>
      <c r="R113" s="149"/>
      <c r="S113" s="65"/>
      <c r="T113" s="149"/>
      <c r="U113" s="149"/>
      <c r="V113" s="149"/>
      <c r="W113" s="149"/>
    </row>
    <row r="114" spans="15:23" x14ac:dyDescent="0.2">
      <c r="Q114" s="149"/>
      <c r="R114" s="149"/>
      <c r="S114" s="149"/>
      <c r="T114" s="149"/>
      <c r="U114" s="149"/>
      <c r="V114" s="149"/>
      <c r="W114" s="149"/>
    </row>
    <row r="115" spans="15:23" x14ac:dyDescent="0.2">
      <c r="Q115" s="149"/>
      <c r="R115" s="149"/>
      <c r="S115" s="149"/>
      <c r="T115" s="149"/>
      <c r="U115" s="149"/>
      <c r="V115" s="149"/>
      <c r="W115" s="149"/>
    </row>
    <row r="116" spans="15:23" x14ac:dyDescent="0.2">
      <c r="Q116" s="149"/>
      <c r="R116" s="149"/>
      <c r="S116" s="149"/>
      <c r="T116" s="149"/>
      <c r="U116" s="149"/>
      <c r="V116" s="149"/>
      <c r="W116" s="149"/>
    </row>
    <row r="117" spans="15:23" x14ac:dyDescent="0.2">
      <c r="Q117" s="149"/>
      <c r="R117" s="149"/>
      <c r="S117" s="149"/>
      <c r="T117" s="149"/>
      <c r="U117" s="149"/>
      <c r="V117" s="149"/>
      <c r="W117" s="149"/>
    </row>
    <row r="118" spans="15:23" x14ac:dyDescent="0.2">
      <c r="Q118" s="149"/>
      <c r="R118" s="149"/>
      <c r="S118" s="149"/>
      <c r="T118" s="149"/>
      <c r="U118" s="149"/>
      <c r="V118" s="149"/>
      <c r="W118" s="149"/>
    </row>
    <row r="119" spans="15:23" x14ac:dyDescent="0.2">
      <c r="Q119" s="149"/>
      <c r="R119" s="149"/>
      <c r="S119" s="149"/>
      <c r="T119" s="149"/>
      <c r="U119" s="149"/>
      <c r="V119" s="149"/>
      <c r="W119" s="149"/>
    </row>
    <row r="120" spans="15:23" x14ac:dyDescent="0.2">
      <c r="Q120" s="149"/>
      <c r="R120" s="149"/>
      <c r="S120" s="149"/>
      <c r="T120" s="149"/>
      <c r="U120" s="149"/>
      <c r="V120" s="149"/>
      <c r="W120" s="149"/>
    </row>
    <row r="121" spans="15:23" x14ac:dyDescent="0.2">
      <c r="Q121" s="149"/>
      <c r="R121" s="149"/>
      <c r="S121" s="149"/>
      <c r="T121" s="149"/>
      <c r="U121" s="149"/>
      <c r="V121" s="149"/>
      <c r="W121" s="149"/>
    </row>
    <row r="122" spans="15:23" x14ac:dyDescent="0.2">
      <c r="Q122" s="149"/>
      <c r="R122" s="149"/>
      <c r="S122" s="149"/>
      <c r="T122" s="149"/>
      <c r="U122" s="149"/>
      <c r="V122" s="149"/>
      <c r="W122" s="149"/>
    </row>
    <row r="123" spans="15:23" x14ac:dyDescent="0.2">
      <c r="Q123" s="149"/>
      <c r="R123" s="149"/>
      <c r="S123" s="149"/>
      <c r="T123" s="149"/>
      <c r="U123" s="149"/>
      <c r="V123" s="149"/>
      <c r="W123" s="149"/>
    </row>
    <row r="124" spans="15:23" x14ac:dyDescent="0.2">
      <c r="Q124" s="149"/>
      <c r="R124" s="149"/>
      <c r="S124" s="149"/>
      <c r="T124" s="149"/>
      <c r="U124" s="149"/>
      <c r="V124" s="149"/>
      <c r="W124" s="149"/>
    </row>
    <row r="125" spans="15:23" x14ac:dyDescent="0.2">
      <c r="Q125" s="149"/>
      <c r="R125" s="149"/>
      <c r="S125" s="149"/>
      <c r="T125" s="149"/>
      <c r="U125" s="149"/>
      <c r="V125" s="149"/>
      <c r="W125" s="149"/>
    </row>
    <row r="126" spans="15:23" x14ac:dyDescent="0.2">
      <c r="Q126" s="149"/>
      <c r="R126" s="149"/>
      <c r="S126" s="149"/>
      <c r="T126" s="149"/>
      <c r="U126" s="149"/>
      <c r="V126" s="149"/>
      <c r="W126" s="149"/>
    </row>
    <row r="127" spans="15:23" x14ac:dyDescent="0.2">
      <c r="Q127" s="149"/>
      <c r="R127" s="149"/>
      <c r="S127" s="149"/>
      <c r="T127" s="149"/>
      <c r="U127" s="149"/>
      <c r="V127" s="149"/>
      <c r="W127" s="149"/>
    </row>
    <row r="128" spans="15:23" x14ac:dyDescent="0.2">
      <c r="Q128" s="149"/>
      <c r="R128" s="149"/>
      <c r="S128" s="149"/>
      <c r="T128" s="149"/>
      <c r="U128" s="149"/>
      <c r="V128" s="149"/>
      <c r="W128" s="149"/>
    </row>
    <row r="129" spans="17:23" x14ac:dyDescent="0.2">
      <c r="Q129" s="149"/>
      <c r="R129" s="149"/>
      <c r="S129" s="149"/>
      <c r="T129" s="149"/>
      <c r="U129" s="149"/>
      <c r="V129" s="149"/>
      <c r="W129" s="149"/>
    </row>
    <row r="130" spans="17:23" x14ac:dyDescent="0.2">
      <c r="Q130" s="149"/>
      <c r="R130" s="149"/>
      <c r="S130" s="149"/>
      <c r="T130" s="149"/>
      <c r="U130" s="149"/>
      <c r="V130" s="149"/>
      <c r="W130" s="149"/>
    </row>
    <row r="131" spans="17:23" x14ac:dyDescent="0.2">
      <c r="Q131" s="149"/>
      <c r="R131" s="149"/>
      <c r="S131" s="149"/>
      <c r="T131" s="149"/>
      <c r="U131" s="149"/>
      <c r="V131" s="149"/>
      <c r="W131" s="149"/>
    </row>
    <row r="132" spans="17:23" x14ac:dyDescent="0.2">
      <c r="Q132" s="149"/>
      <c r="R132" s="149"/>
      <c r="S132" s="149"/>
      <c r="T132" s="149"/>
      <c r="U132" s="149"/>
      <c r="V132" s="149"/>
      <c r="W132" s="149"/>
    </row>
    <row r="133" spans="17:23" x14ac:dyDescent="0.2">
      <c r="Q133" s="149"/>
      <c r="R133" s="149"/>
      <c r="S133" s="149"/>
      <c r="T133" s="149"/>
      <c r="U133" s="149"/>
      <c r="V133" s="149"/>
      <c r="W133" s="149"/>
    </row>
    <row r="134" spans="17:23" x14ac:dyDescent="0.2">
      <c r="Q134" s="149"/>
      <c r="R134" s="149"/>
      <c r="S134" s="149"/>
      <c r="T134" s="149"/>
      <c r="U134" s="149"/>
      <c r="V134" s="149"/>
      <c r="W134" s="149"/>
    </row>
    <row r="135" spans="17:23" x14ac:dyDescent="0.2">
      <c r="Q135" s="149"/>
      <c r="R135" s="149"/>
      <c r="S135" s="149"/>
      <c r="T135" s="149"/>
      <c r="U135" s="149"/>
      <c r="V135" s="149"/>
      <c r="W135" s="149"/>
    </row>
    <row r="136" spans="17:23" x14ac:dyDescent="0.2">
      <c r="Q136" s="149"/>
      <c r="R136" s="149"/>
      <c r="S136" s="149"/>
      <c r="T136" s="149"/>
      <c r="U136" s="149"/>
      <c r="V136" s="149"/>
      <c r="W136" s="149"/>
    </row>
    <row r="137" spans="17:23" x14ac:dyDescent="0.2">
      <c r="Q137" s="149"/>
      <c r="R137" s="149"/>
      <c r="S137" s="149"/>
      <c r="T137" s="149"/>
      <c r="U137" s="149"/>
      <c r="V137" s="149"/>
      <c r="W137" s="149"/>
    </row>
    <row r="138" spans="17:23" x14ac:dyDescent="0.2">
      <c r="Q138" s="149"/>
      <c r="R138" s="149"/>
      <c r="S138" s="149"/>
      <c r="T138" s="149"/>
      <c r="U138" s="149"/>
      <c r="V138" s="149"/>
      <c r="W138" s="149"/>
    </row>
    <row r="139" spans="17:23" x14ac:dyDescent="0.2">
      <c r="Q139" s="149"/>
      <c r="R139" s="149"/>
      <c r="S139" s="149"/>
      <c r="T139" s="149"/>
      <c r="U139" s="149"/>
      <c r="V139" s="149"/>
      <c r="W139" s="149"/>
    </row>
    <row r="140" spans="17:23" x14ac:dyDescent="0.2">
      <c r="Q140" s="149"/>
      <c r="R140" s="149"/>
      <c r="S140" s="149"/>
      <c r="T140" s="149"/>
      <c r="U140" s="149"/>
      <c r="V140" s="149"/>
      <c r="W140" s="149"/>
    </row>
    <row r="141" spans="17:23" x14ac:dyDescent="0.2">
      <c r="Q141" s="149"/>
      <c r="R141" s="149"/>
      <c r="S141" s="149"/>
      <c r="T141" s="149"/>
      <c r="U141" s="149"/>
      <c r="V141" s="149"/>
      <c r="W141" s="149"/>
    </row>
    <row r="142" spans="17:23" x14ac:dyDescent="0.2">
      <c r="Q142" s="149"/>
      <c r="R142" s="149"/>
      <c r="S142" s="149"/>
      <c r="T142" s="149"/>
      <c r="U142" s="149"/>
      <c r="V142" s="149"/>
      <c r="W142" s="149"/>
    </row>
    <row r="143" spans="17:23" x14ac:dyDescent="0.2">
      <c r="Q143" s="149"/>
      <c r="R143" s="149"/>
      <c r="S143" s="149"/>
      <c r="T143" s="149"/>
      <c r="U143" s="149"/>
      <c r="V143" s="149"/>
      <c r="W143" s="149"/>
    </row>
    <row r="144" spans="17:23" x14ac:dyDescent="0.2">
      <c r="Q144" s="149"/>
      <c r="R144" s="149"/>
      <c r="S144" s="149"/>
      <c r="T144" s="149"/>
      <c r="U144" s="149"/>
      <c r="V144" s="149"/>
      <c r="W144" s="149"/>
    </row>
    <row r="145" spans="17:23" x14ac:dyDescent="0.2">
      <c r="Q145" s="149"/>
      <c r="R145" s="149"/>
      <c r="S145" s="149"/>
      <c r="T145" s="149"/>
      <c r="U145" s="149"/>
      <c r="V145" s="149"/>
      <c r="W145" s="149"/>
    </row>
    <row r="146" spans="17:23" x14ac:dyDescent="0.2">
      <c r="Q146" s="149"/>
      <c r="R146" s="149"/>
      <c r="S146" s="149"/>
      <c r="T146" s="149"/>
      <c r="U146" s="149"/>
      <c r="V146" s="149"/>
      <c r="W146" s="149"/>
    </row>
    <row r="147" spans="17:23" x14ac:dyDescent="0.2">
      <c r="Q147" s="149"/>
      <c r="R147" s="149"/>
      <c r="S147" s="149"/>
      <c r="T147" s="149"/>
      <c r="U147" s="149"/>
      <c r="V147" s="149"/>
      <c r="W147" s="149"/>
    </row>
    <row r="148" spans="17:23" x14ac:dyDescent="0.2">
      <c r="Q148" s="149"/>
      <c r="R148" s="149"/>
      <c r="S148" s="149"/>
      <c r="T148" s="149"/>
      <c r="U148" s="149"/>
      <c r="V148" s="149"/>
      <c r="W148" s="149"/>
    </row>
    <row r="149" spans="17:23" x14ac:dyDescent="0.2">
      <c r="Q149" s="149"/>
      <c r="R149" s="149"/>
      <c r="S149" s="149"/>
      <c r="T149" s="149"/>
      <c r="U149" s="149"/>
      <c r="V149" s="149"/>
      <c r="W149" s="149"/>
    </row>
    <row r="150" spans="17:23" x14ac:dyDescent="0.2">
      <c r="Q150" s="149"/>
      <c r="R150" s="149"/>
      <c r="S150" s="149"/>
      <c r="T150" s="149"/>
      <c r="U150" s="149"/>
      <c r="V150" s="149"/>
      <c r="W150" s="149"/>
    </row>
    <row r="151" spans="17:23" x14ac:dyDescent="0.2">
      <c r="Q151" s="149"/>
      <c r="R151" s="149"/>
      <c r="S151" s="149"/>
      <c r="T151" s="149"/>
      <c r="U151" s="149"/>
      <c r="V151" s="149"/>
      <c r="W151" s="149"/>
    </row>
    <row r="152" spans="17:23" x14ac:dyDescent="0.2">
      <c r="Q152" s="149"/>
      <c r="R152" s="149"/>
      <c r="S152" s="149"/>
      <c r="T152" s="149"/>
      <c r="U152" s="149"/>
      <c r="V152" s="149"/>
      <c r="W152" s="149"/>
    </row>
    <row r="153" spans="17:23" x14ac:dyDescent="0.2">
      <c r="Q153" s="149"/>
      <c r="R153" s="149"/>
      <c r="S153" s="149"/>
      <c r="T153" s="149"/>
      <c r="U153" s="149"/>
      <c r="V153" s="149"/>
      <c r="W153" s="149"/>
    </row>
    <row r="154" spans="17:23" x14ac:dyDescent="0.2">
      <c r="Q154" s="149"/>
      <c r="R154" s="149"/>
      <c r="S154" s="149"/>
      <c r="T154" s="149"/>
      <c r="U154" s="149"/>
      <c r="V154" s="149"/>
      <c r="W154" s="149"/>
    </row>
    <row r="155" spans="17:23" x14ac:dyDescent="0.2">
      <c r="Q155" s="149"/>
      <c r="R155" s="149"/>
      <c r="S155" s="149"/>
      <c r="T155" s="149"/>
      <c r="U155" s="149"/>
      <c r="V155" s="149"/>
      <c r="W155" s="149"/>
    </row>
    <row r="156" spans="17:23" x14ac:dyDescent="0.2">
      <c r="Q156" s="149"/>
      <c r="R156" s="149"/>
      <c r="S156" s="149"/>
      <c r="T156" s="149"/>
      <c r="U156" s="149"/>
      <c r="V156" s="149"/>
      <c r="W156" s="149"/>
    </row>
    <row r="157" spans="17:23" x14ac:dyDescent="0.2">
      <c r="Q157" s="149"/>
      <c r="R157" s="149"/>
      <c r="S157" s="149"/>
      <c r="T157" s="149"/>
      <c r="U157" s="149"/>
      <c r="V157" s="149"/>
      <c r="W157" s="149"/>
    </row>
    <row r="158" spans="17:23" x14ac:dyDescent="0.2">
      <c r="Q158" s="149"/>
      <c r="R158" s="149"/>
      <c r="S158" s="149"/>
      <c r="T158" s="149"/>
      <c r="U158" s="149"/>
      <c r="V158" s="149"/>
      <c r="W158" s="149"/>
    </row>
    <row r="159" spans="17:23" x14ac:dyDescent="0.2">
      <c r="Q159" s="149"/>
      <c r="R159" s="149"/>
      <c r="S159" s="149"/>
      <c r="T159" s="149"/>
      <c r="U159" s="149"/>
      <c r="V159" s="149"/>
      <c r="W159" s="149"/>
    </row>
    <row r="160" spans="17:23" x14ac:dyDescent="0.2">
      <c r="Q160" s="149"/>
      <c r="R160" s="149"/>
      <c r="S160" s="149"/>
      <c r="T160" s="149"/>
      <c r="U160" s="149"/>
      <c r="V160" s="149"/>
      <c r="W160" s="149"/>
    </row>
    <row r="161" spans="17:23" x14ac:dyDescent="0.2">
      <c r="Q161" s="149"/>
      <c r="R161" s="149"/>
      <c r="S161" s="149"/>
      <c r="T161" s="149"/>
      <c r="U161" s="149"/>
      <c r="V161" s="149"/>
      <c r="W161" s="149"/>
    </row>
    <row r="162" spans="17:23" x14ac:dyDescent="0.2">
      <c r="Q162" s="149"/>
      <c r="R162" s="149"/>
      <c r="S162" s="149"/>
      <c r="T162" s="149"/>
      <c r="U162" s="149"/>
      <c r="V162" s="149"/>
      <c r="W162" s="149"/>
    </row>
    <row r="163" spans="17:23" x14ac:dyDescent="0.2">
      <c r="Q163" s="149"/>
      <c r="R163" s="149"/>
      <c r="S163" s="149"/>
      <c r="T163" s="149"/>
      <c r="U163" s="149"/>
      <c r="V163" s="149"/>
      <c r="W163" s="149"/>
    </row>
    <row r="164" spans="17:23" x14ac:dyDescent="0.2">
      <c r="Q164" s="149"/>
      <c r="R164" s="149"/>
      <c r="S164" s="149"/>
      <c r="T164" s="149"/>
      <c r="U164" s="149"/>
      <c r="V164" s="149"/>
      <c r="W164" s="149"/>
    </row>
    <row r="165" spans="17:23" x14ac:dyDescent="0.2">
      <c r="Q165" s="149"/>
      <c r="R165" s="149"/>
      <c r="S165" s="149"/>
      <c r="T165" s="149"/>
      <c r="U165" s="149"/>
      <c r="V165" s="149"/>
      <c r="W165" s="149"/>
    </row>
    <row r="166" spans="17:23" x14ac:dyDescent="0.2">
      <c r="Q166" s="149"/>
      <c r="R166" s="149"/>
      <c r="S166" s="149"/>
      <c r="T166" s="149"/>
      <c r="U166" s="149"/>
      <c r="V166" s="149"/>
      <c r="W166" s="149"/>
    </row>
    <row r="167" spans="17:23" x14ac:dyDescent="0.2">
      <c r="Q167" s="149"/>
      <c r="R167" s="149"/>
      <c r="S167" s="149"/>
      <c r="T167" s="149"/>
      <c r="U167" s="149"/>
      <c r="V167" s="149"/>
      <c r="W167" s="149"/>
    </row>
    <row r="168" spans="17:23" x14ac:dyDescent="0.2">
      <c r="Q168" s="149"/>
      <c r="R168" s="149"/>
      <c r="S168" s="149"/>
      <c r="T168" s="149"/>
      <c r="U168" s="149"/>
      <c r="V168" s="149"/>
      <c r="W168" s="149"/>
    </row>
    <row r="169" spans="17:23" x14ac:dyDescent="0.2">
      <c r="Q169" s="149"/>
      <c r="R169" s="149"/>
      <c r="S169" s="149"/>
      <c r="T169" s="149"/>
      <c r="U169" s="149"/>
      <c r="V169" s="149"/>
      <c r="W169" s="149"/>
    </row>
    <row r="170" spans="17:23" x14ac:dyDescent="0.2">
      <c r="Q170" s="149"/>
      <c r="R170" s="149"/>
      <c r="S170" s="149"/>
      <c r="T170" s="149"/>
      <c r="U170" s="149"/>
      <c r="V170" s="149"/>
      <c r="W170" s="149"/>
    </row>
    <row r="171" spans="17:23" x14ac:dyDescent="0.2">
      <c r="Q171" s="149"/>
      <c r="R171" s="149"/>
      <c r="S171" s="149"/>
      <c r="T171" s="149"/>
      <c r="U171" s="149"/>
      <c r="V171" s="149"/>
      <c r="W171" s="149"/>
    </row>
    <row r="172" spans="17:23" x14ac:dyDescent="0.2">
      <c r="Q172" s="149"/>
      <c r="R172" s="149"/>
      <c r="S172" s="149"/>
      <c r="T172" s="149"/>
      <c r="U172" s="149"/>
      <c r="V172" s="149"/>
      <c r="W172" s="149"/>
    </row>
    <row r="173" spans="17:23" x14ac:dyDescent="0.2">
      <c r="Q173" s="149"/>
      <c r="R173" s="149"/>
      <c r="S173" s="149"/>
      <c r="T173" s="149"/>
      <c r="U173" s="149"/>
      <c r="V173" s="149"/>
      <c r="W173" s="149"/>
    </row>
    <row r="174" spans="17:23" x14ac:dyDescent="0.2">
      <c r="Q174" s="149"/>
      <c r="R174" s="149"/>
      <c r="S174" s="149"/>
      <c r="T174" s="149"/>
      <c r="U174" s="149"/>
      <c r="V174" s="149"/>
      <c r="W174" s="149"/>
    </row>
    <row r="175" spans="17:23" x14ac:dyDescent="0.2">
      <c r="Q175" s="149"/>
      <c r="R175" s="149"/>
      <c r="S175" s="149"/>
      <c r="T175" s="149"/>
      <c r="U175" s="149"/>
      <c r="V175" s="149"/>
      <c r="W175" s="149"/>
    </row>
    <row r="176" spans="17:23" x14ac:dyDescent="0.2">
      <c r="Q176" s="149"/>
      <c r="R176" s="149"/>
      <c r="S176" s="149"/>
      <c r="T176" s="149"/>
      <c r="U176" s="149"/>
      <c r="V176" s="149"/>
      <c r="W176" s="149"/>
    </row>
    <row r="177" spans="17:23" x14ac:dyDescent="0.2">
      <c r="Q177" s="149"/>
      <c r="R177" s="149"/>
      <c r="S177" s="149"/>
      <c r="T177" s="149"/>
      <c r="U177" s="149"/>
      <c r="V177" s="149"/>
      <c r="W177" s="149"/>
    </row>
    <row r="178" spans="17:23" x14ac:dyDescent="0.2">
      <c r="Q178" s="149"/>
      <c r="R178" s="149"/>
      <c r="S178" s="149"/>
      <c r="T178" s="149"/>
      <c r="U178" s="149"/>
      <c r="V178" s="149"/>
      <c r="W178" s="149"/>
    </row>
    <row r="179" spans="17:23" x14ac:dyDescent="0.2">
      <c r="Q179" s="149"/>
      <c r="R179" s="149"/>
      <c r="S179" s="149"/>
      <c r="T179" s="149"/>
      <c r="U179" s="149"/>
      <c r="V179" s="149"/>
      <c r="W179" s="149"/>
    </row>
    <row r="180" spans="17:23" x14ac:dyDescent="0.2">
      <c r="Q180" s="149"/>
      <c r="R180" s="149"/>
      <c r="S180" s="149"/>
      <c r="T180" s="149"/>
      <c r="U180" s="149"/>
      <c r="V180" s="149"/>
      <c r="W180" s="149"/>
    </row>
    <row r="181" spans="17:23" x14ac:dyDescent="0.2">
      <c r="Q181" s="149"/>
      <c r="R181" s="149"/>
      <c r="S181" s="149"/>
      <c r="T181" s="149"/>
      <c r="U181" s="149"/>
      <c r="V181" s="149"/>
      <c r="W181" s="149"/>
    </row>
    <row r="182" spans="17:23" x14ac:dyDescent="0.2">
      <c r="Q182" s="149"/>
      <c r="R182" s="149"/>
      <c r="S182" s="149"/>
      <c r="T182" s="149"/>
      <c r="U182" s="149"/>
      <c r="V182" s="149"/>
      <c r="W182" s="149"/>
    </row>
    <row r="183" spans="17:23" x14ac:dyDescent="0.2">
      <c r="Q183" s="149"/>
      <c r="R183" s="149"/>
      <c r="S183" s="149"/>
      <c r="T183" s="149"/>
      <c r="U183" s="149"/>
      <c r="V183" s="149"/>
      <c r="W183" s="149"/>
    </row>
    <row r="184" spans="17:23" x14ac:dyDescent="0.2">
      <c r="Q184" s="149"/>
      <c r="R184" s="149"/>
      <c r="S184" s="149"/>
      <c r="T184" s="149"/>
      <c r="U184" s="149"/>
      <c r="V184" s="149"/>
      <c r="W184" s="149"/>
    </row>
    <row r="185" spans="17:23" x14ac:dyDescent="0.2">
      <c r="Q185" s="149"/>
      <c r="R185" s="149"/>
      <c r="S185" s="149"/>
      <c r="T185" s="149"/>
      <c r="U185" s="149"/>
      <c r="V185" s="149"/>
      <c r="W185" s="149"/>
    </row>
    <row r="186" spans="17:23" x14ac:dyDescent="0.2">
      <c r="Q186" s="149"/>
      <c r="R186" s="149"/>
      <c r="S186" s="149"/>
      <c r="T186" s="149"/>
      <c r="U186" s="149"/>
      <c r="V186" s="149"/>
      <c r="W186" s="149"/>
    </row>
    <row r="187" spans="17:23" x14ac:dyDescent="0.2">
      <c r="Q187" s="149"/>
      <c r="R187" s="149"/>
      <c r="S187" s="149"/>
      <c r="T187" s="149"/>
      <c r="U187" s="149"/>
      <c r="V187" s="149"/>
      <c r="W187" s="149"/>
    </row>
    <row r="188" spans="17:23" x14ac:dyDescent="0.2">
      <c r="Q188" s="149"/>
      <c r="R188" s="149"/>
      <c r="S188" s="149"/>
      <c r="T188" s="149"/>
      <c r="U188" s="149"/>
      <c r="V188" s="149"/>
      <c r="W188" s="149"/>
    </row>
    <row r="189" spans="17:23" x14ac:dyDescent="0.2">
      <c r="Q189" s="149"/>
      <c r="R189" s="149"/>
      <c r="S189" s="149"/>
      <c r="T189" s="149"/>
      <c r="U189" s="149"/>
      <c r="V189" s="149"/>
      <c r="W189" s="149"/>
    </row>
    <row r="190" spans="17:23" x14ac:dyDescent="0.2">
      <c r="Q190" s="149"/>
      <c r="R190" s="149"/>
      <c r="S190" s="149"/>
      <c r="T190" s="149"/>
      <c r="U190" s="149"/>
      <c r="V190" s="149"/>
      <c r="W190" s="149"/>
    </row>
    <row r="191" spans="17:23" x14ac:dyDescent="0.2">
      <c r="Q191" s="149"/>
      <c r="R191" s="149"/>
      <c r="S191" s="149"/>
      <c r="T191" s="149"/>
      <c r="U191" s="149"/>
      <c r="V191" s="149"/>
      <c r="W191" s="149"/>
    </row>
    <row r="192" spans="17:23" x14ac:dyDescent="0.2">
      <c r="Q192" s="149"/>
      <c r="R192" s="149"/>
      <c r="S192" s="149"/>
      <c r="T192" s="149"/>
      <c r="U192" s="149"/>
      <c r="V192" s="149"/>
      <c r="W192" s="149"/>
    </row>
    <row r="193" spans="17:23" x14ac:dyDescent="0.2">
      <c r="Q193" s="149"/>
      <c r="R193" s="149"/>
      <c r="S193" s="149"/>
      <c r="T193" s="149"/>
      <c r="U193" s="149"/>
      <c r="V193" s="149"/>
      <c r="W193" s="149"/>
    </row>
    <row r="194" spans="17:23" x14ac:dyDescent="0.2">
      <c r="Q194" s="149"/>
      <c r="R194" s="149"/>
      <c r="S194" s="149"/>
      <c r="T194" s="149"/>
      <c r="U194" s="149"/>
      <c r="V194" s="149"/>
      <c r="W194" s="149"/>
    </row>
    <row r="195" spans="17:23" x14ac:dyDescent="0.2">
      <c r="Q195" s="149"/>
      <c r="R195" s="149"/>
      <c r="S195" s="149"/>
      <c r="T195" s="149"/>
      <c r="U195" s="149"/>
      <c r="V195" s="149"/>
      <c r="W195" s="149"/>
    </row>
    <row r="196" spans="17:23" x14ac:dyDescent="0.2">
      <c r="Q196" s="149"/>
      <c r="R196" s="149"/>
      <c r="S196" s="149"/>
      <c r="T196" s="149"/>
      <c r="U196" s="149"/>
      <c r="V196" s="149"/>
      <c r="W196" s="149"/>
    </row>
    <row r="197" spans="17:23" x14ac:dyDescent="0.2">
      <c r="Q197" s="149"/>
      <c r="R197" s="149"/>
      <c r="S197" s="149"/>
      <c r="T197" s="149"/>
      <c r="U197" s="149"/>
      <c r="V197" s="149"/>
      <c r="W197" s="149"/>
    </row>
    <row r="198" spans="17:23" x14ac:dyDescent="0.2">
      <c r="Q198" s="149"/>
      <c r="R198" s="149"/>
      <c r="S198" s="149"/>
      <c r="T198" s="149"/>
      <c r="U198" s="149"/>
      <c r="V198" s="149"/>
      <c r="W198" s="149"/>
    </row>
    <row r="199" spans="17:23" x14ac:dyDescent="0.2">
      <c r="Q199" s="149"/>
      <c r="R199" s="149"/>
      <c r="S199" s="149"/>
      <c r="T199" s="149"/>
      <c r="U199" s="149"/>
      <c r="V199" s="149"/>
      <c r="W199" s="149"/>
    </row>
    <row r="200" spans="17:23" x14ac:dyDescent="0.2">
      <c r="Q200" s="149"/>
      <c r="R200" s="149"/>
      <c r="S200" s="149"/>
      <c r="T200" s="149"/>
      <c r="U200" s="149"/>
      <c r="V200" s="149"/>
      <c r="W200" s="149"/>
    </row>
    <row r="201" spans="17:23" x14ac:dyDescent="0.2">
      <c r="Q201" s="149"/>
      <c r="R201" s="149"/>
      <c r="S201" s="149"/>
      <c r="T201" s="149"/>
      <c r="U201" s="149"/>
      <c r="V201" s="149"/>
      <c r="W201" s="149"/>
    </row>
    <row r="202" spans="17:23" x14ac:dyDescent="0.2">
      <c r="Q202" s="149"/>
      <c r="R202" s="149"/>
      <c r="S202" s="149"/>
      <c r="T202" s="149"/>
      <c r="U202" s="149"/>
      <c r="V202" s="149"/>
      <c r="W202" s="149"/>
    </row>
    <row r="203" spans="17:23" x14ac:dyDescent="0.2">
      <c r="Q203" s="149"/>
      <c r="R203" s="149"/>
      <c r="S203" s="149"/>
      <c r="T203" s="149"/>
      <c r="U203" s="149"/>
      <c r="V203" s="149"/>
      <c r="W203" s="149"/>
    </row>
    <row r="204" spans="17:23" x14ac:dyDescent="0.2">
      <c r="Q204" s="149"/>
      <c r="R204" s="149"/>
      <c r="S204" s="149"/>
      <c r="T204" s="149"/>
      <c r="U204" s="149"/>
      <c r="V204" s="149"/>
      <c r="W204" s="149"/>
    </row>
    <row r="205" spans="17:23" x14ac:dyDescent="0.2">
      <c r="Q205" s="149"/>
      <c r="R205" s="149"/>
      <c r="S205" s="149"/>
      <c r="T205" s="149"/>
      <c r="U205" s="149"/>
      <c r="V205" s="149"/>
      <c r="W205" s="149"/>
    </row>
    <row r="206" spans="17:23" x14ac:dyDescent="0.2">
      <c r="Q206" s="149"/>
      <c r="R206" s="149"/>
      <c r="S206" s="149"/>
      <c r="T206" s="149"/>
      <c r="U206" s="149"/>
      <c r="V206" s="149"/>
      <c r="W206" s="149"/>
    </row>
    <row r="207" spans="17:23" x14ac:dyDescent="0.2">
      <c r="Q207" s="149"/>
      <c r="R207" s="149"/>
      <c r="S207" s="149"/>
      <c r="T207" s="149"/>
      <c r="U207" s="149"/>
      <c r="V207" s="149"/>
      <c r="W207" s="149"/>
    </row>
    <row r="208" spans="17:23" x14ac:dyDescent="0.2">
      <c r="Q208" s="149"/>
      <c r="R208" s="149"/>
      <c r="S208" s="149"/>
      <c r="T208" s="149"/>
      <c r="U208" s="149"/>
      <c r="V208" s="149"/>
      <c r="W208" s="149"/>
    </row>
    <row r="209" spans="17:23" x14ac:dyDescent="0.2">
      <c r="Q209" s="149"/>
      <c r="R209" s="149"/>
      <c r="S209" s="149"/>
      <c r="T209" s="149"/>
      <c r="U209" s="149"/>
      <c r="V209" s="149"/>
      <c r="W209" s="149"/>
    </row>
    <row r="210" spans="17:23" x14ac:dyDescent="0.2">
      <c r="Q210" s="149"/>
      <c r="R210" s="149"/>
      <c r="S210" s="149"/>
      <c r="T210" s="149"/>
      <c r="U210" s="149"/>
      <c r="V210" s="149"/>
      <c r="W210" s="149"/>
    </row>
    <row r="211" spans="17:23" x14ac:dyDescent="0.2">
      <c r="Q211" s="149"/>
      <c r="R211" s="149"/>
      <c r="S211" s="149"/>
      <c r="T211" s="149"/>
      <c r="U211" s="149"/>
      <c r="V211" s="149"/>
      <c r="W211" s="149"/>
    </row>
    <row r="212" spans="17:23" x14ac:dyDescent="0.2">
      <c r="Q212" s="149"/>
      <c r="R212" s="149"/>
      <c r="S212" s="149"/>
      <c r="T212" s="149"/>
      <c r="U212" s="149"/>
      <c r="V212" s="149"/>
      <c r="W212" s="149"/>
    </row>
    <row r="213" spans="17:23" x14ac:dyDescent="0.2">
      <c r="Q213" s="149"/>
      <c r="R213" s="149"/>
      <c r="S213" s="149"/>
      <c r="T213" s="149"/>
      <c r="U213" s="149"/>
      <c r="V213" s="149"/>
      <c r="W213" s="149"/>
    </row>
    <row r="214" spans="17:23" x14ac:dyDescent="0.2">
      <c r="Q214" s="149"/>
      <c r="R214" s="149"/>
      <c r="S214" s="149"/>
      <c r="T214" s="149"/>
      <c r="U214" s="149"/>
      <c r="V214" s="149"/>
      <c r="W214" s="149"/>
    </row>
    <row r="215" spans="17:23" x14ac:dyDescent="0.2">
      <c r="Q215" s="149"/>
      <c r="R215" s="149"/>
      <c r="S215" s="149"/>
      <c r="T215" s="149"/>
      <c r="U215" s="149"/>
      <c r="V215" s="149"/>
      <c r="W215" s="149"/>
    </row>
    <row r="216" spans="17:23" x14ac:dyDescent="0.2">
      <c r="Q216" s="149"/>
      <c r="R216" s="149"/>
      <c r="S216" s="149"/>
      <c r="T216" s="149"/>
      <c r="U216" s="149"/>
      <c r="V216" s="149"/>
      <c r="W216" s="149"/>
    </row>
    <row r="217" spans="17:23" x14ac:dyDescent="0.2">
      <c r="Q217" s="149"/>
      <c r="R217" s="149"/>
      <c r="S217" s="149"/>
      <c r="T217" s="149"/>
      <c r="U217" s="149"/>
      <c r="V217" s="149"/>
      <c r="W217" s="149"/>
    </row>
    <row r="218" spans="17:23" x14ac:dyDescent="0.2">
      <c r="Q218" s="149"/>
      <c r="R218" s="149"/>
      <c r="S218" s="149"/>
      <c r="T218" s="149"/>
      <c r="U218" s="149"/>
      <c r="V218" s="149"/>
      <c r="W218" s="149"/>
    </row>
    <row r="219" spans="17:23" x14ac:dyDescent="0.2">
      <c r="Q219" s="149"/>
      <c r="R219" s="149"/>
      <c r="S219" s="149"/>
      <c r="T219" s="149"/>
      <c r="U219" s="149"/>
      <c r="V219" s="149"/>
      <c r="W219" s="149"/>
    </row>
    <row r="220" spans="17:23" x14ac:dyDescent="0.2">
      <c r="Q220" s="149"/>
      <c r="R220" s="149"/>
      <c r="S220" s="149"/>
      <c r="T220" s="149"/>
      <c r="U220" s="149"/>
      <c r="V220" s="149"/>
      <c r="W220" s="149"/>
    </row>
    <row r="221" spans="17:23" x14ac:dyDescent="0.2">
      <c r="Q221" s="149"/>
      <c r="R221" s="149"/>
      <c r="S221" s="149"/>
      <c r="T221" s="149"/>
      <c r="U221" s="149"/>
      <c r="V221" s="149"/>
      <c r="W221" s="149"/>
    </row>
    <row r="222" spans="17:23" x14ac:dyDescent="0.2">
      <c r="Q222" s="149"/>
      <c r="R222" s="149"/>
      <c r="S222" s="149"/>
      <c r="T222" s="149"/>
      <c r="U222" s="149"/>
      <c r="V222" s="149"/>
      <c r="W222" s="149"/>
    </row>
    <row r="223" spans="17:23" x14ac:dyDescent="0.2">
      <c r="Q223" s="149"/>
      <c r="R223" s="149"/>
      <c r="S223" s="149"/>
      <c r="T223" s="149"/>
      <c r="U223" s="149"/>
      <c r="V223" s="149"/>
      <c r="W223" s="149"/>
    </row>
    <row r="224" spans="17:23" x14ac:dyDescent="0.2">
      <c r="Q224" s="149"/>
      <c r="R224" s="149"/>
      <c r="S224" s="149"/>
      <c r="T224" s="149"/>
      <c r="U224" s="149"/>
      <c r="V224" s="149"/>
      <c r="W224" s="149"/>
    </row>
    <row r="225" spans="17:23" x14ac:dyDescent="0.2">
      <c r="Q225" s="149"/>
      <c r="R225" s="149"/>
      <c r="S225" s="149"/>
      <c r="T225" s="149"/>
      <c r="U225" s="149"/>
      <c r="V225" s="149"/>
      <c r="W225" s="149"/>
    </row>
    <row r="226" spans="17:23" x14ac:dyDescent="0.2">
      <c r="Q226" s="149"/>
      <c r="R226" s="149"/>
      <c r="S226" s="149"/>
      <c r="T226" s="149"/>
      <c r="U226" s="149"/>
      <c r="V226" s="149"/>
      <c r="W226" s="149"/>
    </row>
    <row r="227" spans="17:23" x14ac:dyDescent="0.2">
      <c r="Q227" s="149"/>
      <c r="R227" s="149"/>
      <c r="S227" s="149"/>
      <c r="T227" s="149"/>
      <c r="U227" s="149"/>
      <c r="V227" s="149"/>
      <c r="W227" s="149"/>
    </row>
    <row r="228" spans="17:23" x14ac:dyDescent="0.2">
      <c r="Q228" s="149"/>
      <c r="R228" s="149"/>
      <c r="S228" s="149"/>
      <c r="T228" s="149"/>
      <c r="U228" s="149"/>
      <c r="V228" s="149"/>
      <c r="W228" s="149"/>
    </row>
    <row r="229" spans="17:23" x14ac:dyDescent="0.2">
      <c r="Q229" s="149"/>
      <c r="R229" s="149"/>
      <c r="S229" s="149"/>
      <c r="T229" s="149"/>
      <c r="U229" s="149"/>
      <c r="V229" s="149"/>
      <c r="W229" s="149"/>
    </row>
    <row r="230" spans="17:23" x14ac:dyDescent="0.2">
      <c r="Q230" s="149"/>
      <c r="R230" s="149"/>
      <c r="S230" s="149"/>
      <c r="T230" s="149"/>
      <c r="U230" s="149"/>
      <c r="V230" s="149"/>
      <c r="W230" s="149"/>
    </row>
    <row r="231" spans="17:23" x14ac:dyDescent="0.2">
      <c r="Q231" s="149"/>
      <c r="R231" s="149"/>
      <c r="S231" s="149"/>
      <c r="T231" s="149"/>
      <c r="U231" s="149"/>
      <c r="V231" s="149"/>
      <c r="W231" s="149"/>
    </row>
    <row r="232" spans="17:23" x14ac:dyDescent="0.2">
      <c r="Q232" s="149"/>
      <c r="R232" s="149"/>
      <c r="S232" s="149"/>
      <c r="T232" s="149"/>
      <c r="U232" s="149"/>
      <c r="V232" s="149"/>
      <c r="W232" s="149"/>
    </row>
    <row r="233" spans="17:23" x14ac:dyDescent="0.2">
      <c r="Q233" s="149"/>
      <c r="R233" s="149"/>
      <c r="S233" s="149"/>
      <c r="T233" s="149"/>
      <c r="U233" s="149"/>
      <c r="V233" s="149"/>
      <c r="W233" s="149"/>
    </row>
    <row r="234" spans="17:23" x14ac:dyDescent="0.2">
      <c r="Q234" s="149"/>
      <c r="R234" s="149"/>
      <c r="S234" s="149"/>
      <c r="T234" s="149"/>
      <c r="U234" s="149"/>
      <c r="V234" s="149"/>
      <c r="W234" s="149"/>
    </row>
    <row r="235" spans="17:23" x14ac:dyDescent="0.2">
      <c r="Q235" s="149"/>
      <c r="R235" s="149"/>
      <c r="S235" s="149"/>
      <c r="T235" s="149"/>
      <c r="U235" s="149"/>
      <c r="V235" s="149"/>
      <c r="W235" s="149"/>
    </row>
    <row r="236" spans="17:23" x14ac:dyDescent="0.2">
      <c r="Q236" s="149"/>
      <c r="R236" s="149"/>
      <c r="S236" s="149"/>
      <c r="T236" s="149"/>
      <c r="U236" s="149"/>
      <c r="V236" s="149"/>
      <c r="W236" s="149"/>
    </row>
    <row r="237" spans="17:23" x14ac:dyDescent="0.2">
      <c r="Q237" s="149"/>
      <c r="R237" s="149"/>
      <c r="S237" s="149"/>
      <c r="T237" s="149"/>
      <c r="U237" s="149"/>
      <c r="V237" s="149"/>
      <c r="W237" s="149"/>
    </row>
    <row r="238" spans="17:23" x14ac:dyDescent="0.2">
      <c r="Q238" s="149"/>
      <c r="R238" s="149"/>
      <c r="S238" s="149"/>
      <c r="T238" s="149"/>
      <c r="U238" s="149"/>
      <c r="V238" s="149"/>
      <c r="W238" s="149"/>
    </row>
    <row r="239" spans="17:23" x14ac:dyDescent="0.2">
      <c r="Q239" s="149"/>
      <c r="R239" s="149"/>
      <c r="S239" s="149"/>
      <c r="T239" s="149"/>
      <c r="U239" s="149"/>
      <c r="V239" s="149"/>
      <c r="W239" s="149"/>
    </row>
    <row r="240" spans="17:23" x14ac:dyDescent="0.2">
      <c r="Q240" s="149"/>
      <c r="R240" s="149"/>
      <c r="S240" s="149"/>
      <c r="T240" s="149"/>
      <c r="U240" s="149"/>
      <c r="V240" s="149"/>
      <c r="W240" s="149"/>
    </row>
    <row r="241" spans="17:23" x14ac:dyDescent="0.2">
      <c r="Q241" s="149"/>
      <c r="R241" s="149"/>
      <c r="S241" s="149"/>
      <c r="T241" s="149"/>
      <c r="U241" s="149"/>
      <c r="V241" s="149"/>
      <c r="W241" s="149"/>
    </row>
    <row r="242" spans="17:23" x14ac:dyDescent="0.2">
      <c r="Q242" s="149"/>
      <c r="R242" s="149"/>
      <c r="S242" s="149"/>
      <c r="T242" s="149"/>
      <c r="U242" s="149"/>
      <c r="V242" s="149"/>
      <c r="W242" s="149"/>
    </row>
    <row r="243" spans="17:23" x14ac:dyDescent="0.2">
      <c r="Q243" s="149"/>
      <c r="R243" s="149"/>
      <c r="S243" s="149"/>
      <c r="T243" s="149"/>
      <c r="U243" s="149"/>
      <c r="V243" s="149"/>
      <c r="W243" s="149"/>
    </row>
    <row r="244" spans="17:23" x14ac:dyDescent="0.2">
      <c r="Q244" s="149"/>
      <c r="R244" s="149"/>
      <c r="S244" s="149"/>
      <c r="T244" s="149"/>
      <c r="U244" s="149"/>
      <c r="V244" s="149"/>
      <c r="W244" s="149"/>
    </row>
    <row r="245" spans="17:23" x14ac:dyDescent="0.2">
      <c r="Q245" s="149"/>
      <c r="R245" s="149"/>
      <c r="S245" s="149"/>
      <c r="T245" s="149"/>
      <c r="U245" s="149"/>
      <c r="V245" s="149"/>
      <c r="W245" s="149"/>
    </row>
    <row r="246" spans="17:23" x14ac:dyDescent="0.2">
      <c r="Q246" s="149"/>
      <c r="R246" s="149"/>
      <c r="S246" s="149"/>
      <c r="T246" s="149"/>
      <c r="U246" s="149"/>
      <c r="V246" s="149"/>
      <c r="W246" s="149"/>
    </row>
    <row r="247" spans="17:23" x14ac:dyDescent="0.2">
      <c r="Q247" s="149"/>
      <c r="R247" s="149"/>
      <c r="S247" s="149"/>
      <c r="T247" s="149"/>
      <c r="U247" s="149"/>
      <c r="V247" s="149"/>
      <c r="W247" s="149"/>
    </row>
    <row r="248" spans="17:23" x14ac:dyDescent="0.2">
      <c r="Q248" s="149"/>
      <c r="R248" s="149"/>
      <c r="S248" s="149"/>
      <c r="T248" s="149"/>
      <c r="U248" s="149"/>
      <c r="V248" s="149"/>
      <c r="W248" s="149"/>
    </row>
    <row r="249" spans="17:23" x14ac:dyDescent="0.2">
      <c r="Q249" s="149"/>
      <c r="R249" s="149"/>
      <c r="S249" s="149"/>
      <c r="T249" s="149"/>
      <c r="U249" s="149"/>
      <c r="V249" s="149"/>
      <c r="W249" s="149"/>
    </row>
    <row r="250" spans="17:23" x14ac:dyDescent="0.2">
      <c r="Q250" s="149"/>
      <c r="R250" s="149"/>
      <c r="S250" s="149"/>
      <c r="T250" s="149"/>
      <c r="U250" s="149"/>
      <c r="V250" s="149"/>
      <c r="W250" s="149"/>
    </row>
    <row r="251" spans="17:23" x14ac:dyDescent="0.2">
      <c r="Q251" s="149"/>
      <c r="R251" s="149"/>
      <c r="S251" s="149"/>
      <c r="T251" s="149"/>
      <c r="U251" s="149"/>
      <c r="V251" s="149"/>
      <c r="W251" s="149"/>
    </row>
    <row r="252" spans="17:23" x14ac:dyDescent="0.2">
      <c r="Q252" s="149"/>
      <c r="R252" s="149"/>
      <c r="S252" s="149"/>
      <c r="T252" s="149"/>
      <c r="U252" s="149"/>
      <c r="V252" s="149"/>
      <c r="W252" s="149"/>
    </row>
    <row r="253" spans="17:23" x14ac:dyDescent="0.2">
      <c r="Q253" s="149"/>
      <c r="R253" s="149"/>
      <c r="S253" s="149"/>
      <c r="T253" s="149"/>
      <c r="U253" s="149"/>
      <c r="V253" s="149"/>
      <c r="W253" s="149"/>
    </row>
    <row r="254" spans="17:23" x14ac:dyDescent="0.2">
      <c r="Q254" s="149"/>
      <c r="R254" s="149"/>
      <c r="S254" s="149"/>
      <c r="T254" s="149"/>
      <c r="U254" s="149"/>
      <c r="V254" s="149"/>
      <c r="W254" s="149"/>
    </row>
    <row r="255" spans="17:23" x14ac:dyDescent="0.2">
      <c r="Q255" s="149"/>
      <c r="R255" s="149"/>
      <c r="S255" s="149"/>
      <c r="T255" s="149"/>
      <c r="U255" s="149"/>
      <c r="V255" s="149"/>
      <c r="W255" s="149"/>
    </row>
    <row r="256" spans="17:23" x14ac:dyDescent="0.2">
      <c r="Q256" s="149"/>
      <c r="R256" s="149"/>
      <c r="S256" s="149"/>
      <c r="T256" s="149"/>
      <c r="U256" s="149"/>
      <c r="V256" s="149"/>
      <c r="W256" s="149"/>
    </row>
    <row r="257" spans="17:23" x14ac:dyDescent="0.2">
      <c r="Q257" s="149"/>
      <c r="R257" s="149"/>
      <c r="S257" s="149"/>
      <c r="T257" s="149"/>
      <c r="U257" s="149"/>
      <c r="V257" s="149"/>
      <c r="W257" s="149"/>
    </row>
    <row r="258" spans="17:23" x14ac:dyDescent="0.2">
      <c r="Q258" s="149"/>
      <c r="R258" s="149"/>
      <c r="S258" s="149"/>
      <c r="T258" s="149"/>
      <c r="U258" s="149"/>
      <c r="V258" s="149"/>
      <c r="W258" s="149"/>
    </row>
    <row r="259" spans="17:23" x14ac:dyDescent="0.2">
      <c r="Q259" s="149"/>
      <c r="R259" s="149"/>
      <c r="S259" s="149"/>
      <c r="T259" s="149"/>
      <c r="U259" s="149"/>
      <c r="V259" s="149"/>
      <c r="W259" s="149"/>
    </row>
    <row r="260" spans="17:23" x14ac:dyDescent="0.2">
      <c r="Q260" s="149"/>
      <c r="R260" s="149"/>
      <c r="S260" s="149"/>
      <c r="T260" s="149"/>
      <c r="U260" s="149"/>
      <c r="V260" s="149"/>
      <c r="W260" s="149"/>
    </row>
    <row r="261" spans="17:23" x14ac:dyDescent="0.2">
      <c r="Q261" s="149"/>
      <c r="R261" s="149"/>
      <c r="S261" s="149"/>
      <c r="T261" s="149"/>
      <c r="U261" s="149"/>
      <c r="V261" s="149"/>
      <c r="W261" s="149"/>
    </row>
    <row r="262" spans="17:23" x14ac:dyDescent="0.2">
      <c r="Q262" s="149"/>
      <c r="R262" s="149"/>
      <c r="S262" s="149"/>
      <c r="T262" s="149"/>
      <c r="U262" s="149"/>
      <c r="V262" s="149"/>
      <c r="W262" s="149"/>
    </row>
    <row r="263" spans="17:23" x14ac:dyDescent="0.2">
      <c r="Q263" s="149"/>
      <c r="R263" s="149"/>
      <c r="S263" s="149"/>
      <c r="T263" s="149"/>
      <c r="U263" s="149"/>
      <c r="V263" s="149"/>
      <c r="W263" s="149"/>
    </row>
    <row r="264" spans="17:23" x14ac:dyDescent="0.2">
      <c r="Q264" s="149"/>
      <c r="R264" s="149"/>
      <c r="S264" s="149"/>
      <c r="T264" s="149"/>
      <c r="U264" s="149"/>
      <c r="V264" s="149"/>
      <c r="W264" s="149"/>
    </row>
    <row r="265" spans="17:23" x14ac:dyDescent="0.2">
      <c r="Q265" s="149"/>
      <c r="R265" s="149"/>
      <c r="S265" s="149"/>
      <c r="T265" s="149"/>
      <c r="U265" s="149"/>
      <c r="V265" s="149"/>
      <c r="W265" s="149"/>
    </row>
    <row r="266" spans="17:23" x14ac:dyDescent="0.2">
      <c r="Q266" s="149"/>
      <c r="R266" s="149"/>
      <c r="S266" s="149"/>
      <c r="T266" s="149"/>
      <c r="U266" s="149"/>
      <c r="V266" s="149"/>
      <c r="W266" s="149"/>
    </row>
    <row r="267" spans="17:23" x14ac:dyDescent="0.2">
      <c r="Q267" s="149"/>
      <c r="R267" s="149"/>
      <c r="S267" s="149"/>
      <c r="T267" s="149"/>
      <c r="U267" s="149"/>
      <c r="V267" s="149"/>
      <c r="W267" s="149"/>
    </row>
    <row r="268" spans="17:23" x14ac:dyDescent="0.2">
      <c r="Q268" s="149"/>
      <c r="R268" s="149"/>
      <c r="S268" s="149"/>
      <c r="T268" s="149"/>
      <c r="U268" s="149"/>
      <c r="V268" s="149"/>
      <c r="W268" s="149"/>
    </row>
    <row r="269" spans="17:23" x14ac:dyDescent="0.2">
      <c r="Q269" s="149"/>
      <c r="R269" s="149"/>
      <c r="S269" s="149"/>
      <c r="T269" s="149"/>
      <c r="U269" s="149"/>
      <c r="V269" s="149"/>
      <c r="W269" s="149"/>
    </row>
    <row r="270" spans="17:23" x14ac:dyDescent="0.2">
      <c r="Q270" s="149"/>
      <c r="R270" s="149"/>
      <c r="S270" s="149"/>
      <c r="T270" s="149"/>
      <c r="U270" s="149"/>
      <c r="V270" s="149"/>
      <c r="W270" s="149"/>
    </row>
    <row r="271" spans="17:23" x14ac:dyDescent="0.2">
      <c r="Q271" s="149"/>
      <c r="R271" s="149"/>
      <c r="S271" s="149"/>
      <c r="T271" s="149"/>
      <c r="U271" s="149"/>
      <c r="V271" s="149"/>
      <c r="W271" s="149"/>
    </row>
    <row r="272" spans="17:23" x14ac:dyDescent="0.2">
      <c r="Q272" s="149"/>
      <c r="R272" s="149"/>
      <c r="S272" s="149"/>
      <c r="T272" s="149"/>
      <c r="U272" s="149"/>
      <c r="V272" s="149"/>
      <c r="W272" s="149"/>
    </row>
    <row r="273" spans="17:23" x14ac:dyDescent="0.2">
      <c r="Q273" s="149"/>
      <c r="R273" s="149"/>
      <c r="S273" s="149"/>
      <c r="T273" s="149"/>
      <c r="U273" s="149"/>
      <c r="V273" s="149"/>
      <c r="W273" s="149"/>
    </row>
    <row r="274" spans="17:23" x14ac:dyDescent="0.2">
      <c r="Q274" s="149"/>
      <c r="R274" s="149"/>
      <c r="S274" s="149"/>
      <c r="T274" s="149"/>
      <c r="U274" s="149"/>
      <c r="V274" s="149"/>
      <c r="W274" s="149"/>
    </row>
    <row r="275" spans="17:23" x14ac:dyDescent="0.2">
      <c r="Q275" s="149"/>
      <c r="R275" s="149"/>
      <c r="S275" s="149"/>
      <c r="T275" s="149"/>
      <c r="U275" s="149"/>
      <c r="V275" s="149"/>
      <c r="W275" s="149"/>
    </row>
    <row r="276" spans="17:23" x14ac:dyDescent="0.2">
      <c r="Q276" s="149"/>
      <c r="R276" s="149"/>
      <c r="S276" s="149"/>
      <c r="T276" s="149"/>
      <c r="U276" s="149"/>
      <c r="V276" s="149"/>
      <c r="W276" s="149"/>
    </row>
    <row r="277" spans="17:23" x14ac:dyDescent="0.2">
      <c r="Q277" s="149"/>
      <c r="R277" s="149"/>
      <c r="S277" s="149"/>
      <c r="T277" s="149"/>
      <c r="U277" s="149"/>
      <c r="V277" s="149"/>
      <c r="W277" s="149"/>
    </row>
    <row r="278" spans="17:23" x14ac:dyDescent="0.2">
      <c r="Q278" s="149"/>
      <c r="R278" s="149"/>
      <c r="S278" s="149"/>
      <c r="T278" s="149"/>
      <c r="U278" s="149"/>
      <c r="V278" s="149"/>
      <c r="W278" s="149"/>
    </row>
    <row r="279" spans="17:23" x14ac:dyDescent="0.2">
      <c r="Q279" s="149"/>
      <c r="R279" s="149"/>
      <c r="S279" s="149"/>
      <c r="T279" s="149"/>
      <c r="U279" s="149"/>
      <c r="V279" s="149"/>
      <c r="W279" s="149"/>
    </row>
    <row r="280" spans="17:23" x14ac:dyDescent="0.2">
      <c r="Q280" s="149"/>
      <c r="R280" s="149"/>
      <c r="S280" s="149"/>
      <c r="T280" s="149"/>
      <c r="U280" s="149"/>
      <c r="V280" s="149"/>
      <c r="W280" s="149"/>
    </row>
    <row r="281" spans="17:23" x14ac:dyDescent="0.2">
      <c r="Q281" s="149"/>
      <c r="R281" s="149"/>
      <c r="S281" s="149"/>
      <c r="T281" s="149"/>
      <c r="U281" s="149"/>
      <c r="V281" s="149"/>
      <c r="W281" s="149"/>
    </row>
    <row r="282" spans="17:23" x14ac:dyDescent="0.2">
      <c r="Q282" s="149"/>
      <c r="R282" s="149"/>
      <c r="S282" s="149"/>
      <c r="T282" s="149"/>
      <c r="U282" s="149"/>
      <c r="V282" s="149"/>
      <c r="W282" s="149"/>
    </row>
    <row r="283" spans="17:23" x14ac:dyDescent="0.2">
      <c r="Q283" s="149"/>
      <c r="R283" s="149"/>
      <c r="S283" s="149"/>
      <c r="T283" s="149"/>
      <c r="U283" s="149"/>
      <c r="V283" s="149"/>
      <c r="W283" s="149"/>
    </row>
    <row r="284" spans="17:23" x14ac:dyDescent="0.2">
      <c r="Q284" s="149"/>
      <c r="R284" s="149"/>
      <c r="S284" s="149"/>
      <c r="T284" s="149"/>
      <c r="U284" s="149"/>
      <c r="V284" s="149"/>
      <c r="W284" s="149"/>
    </row>
    <row r="285" spans="17:23" x14ac:dyDescent="0.2">
      <c r="Q285" s="149"/>
      <c r="R285" s="149"/>
      <c r="S285" s="149"/>
      <c r="T285" s="149"/>
      <c r="U285" s="149"/>
      <c r="V285" s="149"/>
      <c r="W285" s="149"/>
    </row>
    <row r="286" spans="17:23" x14ac:dyDescent="0.2">
      <c r="Q286" s="149"/>
      <c r="R286" s="149"/>
      <c r="S286" s="149"/>
      <c r="T286" s="149"/>
      <c r="U286" s="149"/>
      <c r="V286" s="149"/>
      <c r="W286" s="149"/>
    </row>
    <row r="287" spans="17:23" x14ac:dyDescent="0.2">
      <c r="Q287" s="149"/>
      <c r="R287" s="149"/>
      <c r="S287" s="149"/>
      <c r="T287" s="149"/>
      <c r="U287" s="149"/>
      <c r="V287" s="149"/>
      <c r="W287" s="149"/>
    </row>
    <row r="288" spans="17:23" x14ac:dyDescent="0.2">
      <c r="Q288" s="149"/>
      <c r="R288" s="149"/>
      <c r="S288" s="149"/>
      <c r="T288" s="149"/>
      <c r="U288" s="149"/>
      <c r="V288" s="149"/>
      <c r="W288" s="149"/>
    </row>
    <row r="289" spans="17:23" x14ac:dyDescent="0.2">
      <c r="Q289" s="149"/>
      <c r="R289" s="149"/>
      <c r="S289" s="149"/>
      <c r="T289" s="149"/>
      <c r="U289" s="149"/>
      <c r="V289" s="149"/>
      <c r="W289" s="149"/>
    </row>
    <row r="290" spans="17:23" x14ac:dyDescent="0.2">
      <c r="Q290" s="149"/>
      <c r="R290" s="149"/>
      <c r="S290" s="149"/>
      <c r="T290" s="149"/>
      <c r="U290" s="149"/>
      <c r="V290" s="149"/>
      <c r="W290" s="149"/>
    </row>
    <row r="291" spans="17:23" x14ac:dyDescent="0.2">
      <c r="Q291" s="149"/>
      <c r="R291" s="149"/>
      <c r="S291" s="149"/>
      <c r="T291" s="149"/>
      <c r="U291" s="149"/>
      <c r="V291" s="149"/>
      <c r="W291" s="149"/>
    </row>
    <row r="292" spans="17:23" x14ac:dyDescent="0.2">
      <c r="Q292" s="149"/>
      <c r="R292" s="149"/>
      <c r="S292" s="149"/>
      <c r="T292" s="149"/>
      <c r="U292" s="149"/>
      <c r="V292" s="149"/>
      <c r="W292" s="149"/>
    </row>
    <row r="293" spans="17:23" x14ac:dyDescent="0.2">
      <c r="Q293" s="149"/>
      <c r="R293" s="149"/>
      <c r="S293" s="149"/>
      <c r="T293" s="149"/>
      <c r="U293" s="149"/>
      <c r="V293" s="149"/>
      <c r="W293" s="149"/>
    </row>
    <row r="294" spans="17:23" x14ac:dyDescent="0.2">
      <c r="Q294" s="149"/>
      <c r="R294" s="149"/>
      <c r="S294" s="149"/>
      <c r="T294" s="149"/>
      <c r="U294" s="149"/>
      <c r="V294" s="149"/>
      <c r="W294" s="149"/>
    </row>
    <row r="295" spans="17:23" x14ac:dyDescent="0.2">
      <c r="Q295" s="149"/>
      <c r="R295" s="149"/>
      <c r="S295" s="149"/>
      <c r="T295" s="149"/>
      <c r="U295" s="149"/>
      <c r="V295" s="149"/>
      <c r="W295" s="149"/>
    </row>
    <row r="296" spans="17:23" x14ac:dyDescent="0.2">
      <c r="Q296" s="149"/>
      <c r="R296" s="149"/>
      <c r="S296" s="149"/>
      <c r="T296" s="149"/>
      <c r="U296" s="149"/>
      <c r="V296" s="149"/>
      <c r="W296" s="149"/>
    </row>
    <row r="297" spans="17:23" x14ac:dyDescent="0.2">
      <c r="Q297" s="149"/>
      <c r="R297" s="149"/>
      <c r="S297" s="149"/>
      <c r="T297" s="149"/>
      <c r="U297" s="149"/>
      <c r="V297" s="149"/>
      <c r="W297" s="149"/>
    </row>
    <row r="298" spans="17:23" x14ac:dyDescent="0.2">
      <c r="Q298" s="149"/>
      <c r="R298" s="149"/>
      <c r="S298" s="149"/>
      <c r="T298" s="149"/>
      <c r="U298" s="149"/>
      <c r="V298" s="149"/>
      <c r="W298" s="149"/>
    </row>
    <row r="299" spans="17:23" x14ac:dyDescent="0.2">
      <c r="Q299" s="149"/>
      <c r="R299" s="149"/>
      <c r="S299" s="149"/>
      <c r="T299" s="149"/>
      <c r="U299" s="149"/>
      <c r="V299" s="149"/>
      <c r="W299" s="149"/>
    </row>
    <row r="300" spans="17:23" x14ac:dyDescent="0.2">
      <c r="Q300" s="149"/>
      <c r="R300" s="149"/>
      <c r="S300" s="149"/>
      <c r="T300" s="149"/>
      <c r="U300" s="149"/>
      <c r="V300" s="149"/>
      <c r="W300" s="149"/>
    </row>
    <row r="301" spans="17:23" x14ac:dyDescent="0.2">
      <c r="Q301" s="149"/>
      <c r="R301" s="149"/>
      <c r="S301" s="149"/>
      <c r="T301" s="149"/>
      <c r="U301" s="149"/>
      <c r="V301" s="149"/>
      <c r="W301" s="149"/>
    </row>
    <row r="302" spans="17:23" x14ac:dyDescent="0.2">
      <c r="Q302" s="149"/>
      <c r="R302" s="149"/>
      <c r="S302" s="149"/>
      <c r="T302" s="149"/>
      <c r="U302" s="149"/>
      <c r="V302" s="149"/>
      <c r="W302" s="149"/>
    </row>
    <row r="303" spans="17:23" x14ac:dyDescent="0.2">
      <c r="Q303" s="149"/>
      <c r="R303" s="149"/>
      <c r="S303" s="149"/>
      <c r="T303" s="149"/>
      <c r="U303" s="149"/>
      <c r="V303" s="149"/>
      <c r="W303" s="149"/>
    </row>
    <row r="304" spans="17:23" x14ac:dyDescent="0.2">
      <c r="Q304" s="149"/>
      <c r="R304" s="149"/>
      <c r="S304" s="149"/>
      <c r="T304" s="149"/>
      <c r="U304" s="149"/>
      <c r="V304" s="149"/>
      <c r="W304" s="149"/>
    </row>
    <row r="305" spans="17:23" x14ac:dyDescent="0.2">
      <c r="Q305" s="149"/>
      <c r="R305" s="149"/>
      <c r="S305" s="149"/>
      <c r="T305" s="149"/>
      <c r="U305" s="149"/>
      <c r="V305" s="149"/>
      <c r="W305" s="149"/>
    </row>
    <row r="306" spans="17:23" x14ac:dyDescent="0.2">
      <c r="Q306" s="149"/>
      <c r="R306" s="149"/>
      <c r="S306" s="149"/>
      <c r="T306" s="149"/>
      <c r="U306" s="149"/>
      <c r="V306" s="149"/>
      <c r="W306" s="149"/>
    </row>
    <row r="307" spans="17:23" x14ac:dyDescent="0.2">
      <c r="Q307" s="149"/>
      <c r="R307" s="149"/>
      <c r="S307" s="149"/>
      <c r="T307" s="149"/>
      <c r="U307" s="149"/>
      <c r="V307" s="149"/>
      <c r="W307" s="149"/>
    </row>
    <row r="308" spans="17:23" x14ac:dyDescent="0.2">
      <c r="Q308" s="149"/>
      <c r="R308" s="149"/>
      <c r="S308" s="149"/>
      <c r="T308" s="149"/>
      <c r="U308" s="149"/>
      <c r="V308" s="149"/>
      <c r="W308" s="149"/>
    </row>
    <row r="309" spans="17:23" x14ac:dyDescent="0.2">
      <c r="Q309" s="149"/>
      <c r="R309" s="149"/>
      <c r="S309" s="149"/>
      <c r="T309" s="149"/>
      <c r="U309" s="149"/>
      <c r="V309" s="149"/>
      <c r="W309" s="149"/>
    </row>
    <row r="310" spans="17:23" x14ac:dyDescent="0.2">
      <c r="Q310" s="149"/>
      <c r="R310" s="149"/>
      <c r="S310" s="149"/>
      <c r="T310" s="149"/>
      <c r="U310" s="149"/>
      <c r="V310" s="149"/>
      <c r="W310" s="149"/>
    </row>
    <row r="311" spans="17:23" x14ac:dyDescent="0.2">
      <c r="Q311" s="149"/>
      <c r="R311" s="149"/>
      <c r="S311" s="149"/>
      <c r="T311" s="149"/>
      <c r="U311" s="149"/>
      <c r="V311" s="149"/>
      <c r="W311" s="149"/>
    </row>
    <row r="312" spans="17:23" x14ac:dyDescent="0.2">
      <c r="Q312" s="149"/>
      <c r="R312" s="149"/>
      <c r="S312" s="149"/>
      <c r="T312" s="149"/>
      <c r="U312" s="149"/>
      <c r="V312" s="149"/>
      <c r="W312" s="149"/>
    </row>
    <row r="313" spans="17:23" x14ac:dyDescent="0.2">
      <c r="Q313" s="149"/>
      <c r="R313" s="149"/>
      <c r="S313" s="149"/>
      <c r="T313" s="149"/>
      <c r="U313" s="149"/>
      <c r="V313" s="149"/>
      <c r="W313" s="149"/>
    </row>
    <row r="314" spans="17:23" x14ac:dyDescent="0.2">
      <c r="Q314" s="149"/>
      <c r="R314" s="149"/>
      <c r="S314" s="149"/>
      <c r="T314" s="149"/>
      <c r="U314" s="149"/>
      <c r="V314" s="149"/>
      <c r="W314" s="149"/>
    </row>
    <row r="315" spans="17:23" x14ac:dyDescent="0.2">
      <c r="Q315" s="149"/>
      <c r="R315" s="149"/>
      <c r="S315" s="149"/>
      <c r="T315" s="149"/>
      <c r="U315" s="149"/>
      <c r="V315" s="149"/>
      <c r="W315" s="149"/>
    </row>
    <row r="316" spans="17:23" x14ac:dyDescent="0.2">
      <c r="Q316" s="149"/>
      <c r="R316" s="149"/>
      <c r="S316" s="149"/>
      <c r="T316" s="149"/>
      <c r="U316" s="149"/>
      <c r="V316" s="149"/>
      <c r="W316" s="149"/>
    </row>
    <row r="317" spans="17:23" x14ac:dyDescent="0.2">
      <c r="Q317" s="149"/>
      <c r="R317" s="149"/>
      <c r="S317" s="149"/>
      <c r="T317" s="149"/>
      <c r="U317" s="149"/>
      <c r="V317" s="149"/>
      <c r="W317" s="149"/>
    </row>
    <row r="318" spans="17:23" x14ac:dyDescent="0.2">
      <c r="Q318" s="149"/>
      <c r="R318" s="149"/>
      <c r="S318" s="149"/>
      <c r="T318" s="149"/>
      <c r="U318" s="149"/>
      <c r="V318" s="149"/>
      <c r="W318" s="149"/>
    </row>
    <row r="319" spans="17:23" x14ac:dyDescent="0.2">
      <c r="Q319" s="149"/>
      <c r="R319" s="149"/>
      <c r="S319" s="149"/>
      <c r="T319" s="149"/>
      <c r="U319" s="149"/>
      <c r="V319" s="149"/>
      <c r="W319" s="149"/>
    </row>
    <row r="320" spans="17:23" x14ac:dyDescent="0.2">
      <c r="Q320" s="149"/>
      <c r="R320" s="149"/>
      <c r="S320" s="149"/>
      <c r="T320" s="149"/>
      <c r="U320" s="149"/>
      <c r="V320" s="149"/>
      <c r="W320" s="149"/>
    </row>
    <row r="321" spans="17:23" x14ac:dyDescent="0.2">
      <c r="Q321" s="149"/>
      <c r="R321" s="149"/>
      <c r="S321" s="149"/>
      <c r="T321" s="149"/>
      <c r="U321" s="149"/>
      <c r="V321" s="149"/>
      <c r="W321" s="149"/>
    </row>
    <row r="322" spans="17:23" x14ac:dyDescent="0.2">
      <c r="Q322" s="149"/>
      <c r="R322" s="149"/>
      <c r="S322" s="149"/>
      <c r="T322" s="149"/>
      <c r="U322" s="149"/>
      <c r="V322" s="149"/>
      <c r="W322" s="149"/>
    </row>
    <row r="323" spans="17:23" x14ac:dyDescent="0.2">
      <c r="Q323" s="149"/>
      <c r="R323" s="149"/>
      <c r="S323" s="149"/>
      <c r="T323" s="149"/>
      <c r="U323" s="149"/>
      <c r="V323" s="149"/>
      <c r="W323" s="149"/>
    </row>
    <row r="324" spans="17:23" x14ac:dyDescent="0.2">
      <c r="Q324" s="149"/>
      <c r="R324" s="149"/>
      <c r="S324" s="149"/>
      <c r="T324" s="149"/>
      <c r="U324" s="149"/>
      <c r="V324" s="149"/>
      <c r="W324" s="149"/>
    </row>
    <row r="325" spans="17:23" x14ac:dyDescent="0.2">
      <c r="Q325" s="149"/>
      <c r="R325" s="149"/>
      <c r="S325" s="149"/>
      <c r="T325" s="149"/>
      <c r="U325" s="149"/>
      <c r="V325" s="149"/>
      <c r="W325" s="149"/>
    </row>
    <row r="326" spans="17:23" x14ac:dyDescent="0.2">
      <c r="Q326" s="149"/>
      <c r="R326" s="149"/>
      <c r="S326" s="149"/>
      <c r="T326" s="149"/>
      <c r="U326" s="149"/>
      <c r="V326" s="149"/>
      <c r="W326" s="149"/>
    </row>
    <row r="327" spans="17:23" x14ac:dyDescent="0.2">
      <c r="Q327" s="149"/>
      <c r="R327" s="149"/>
      <c r="S327" s="149"/>
      <c r="T327" s="149"/>
      <c r="U327" s="149"/>
      <c r="V327" s="149"/>
      <c r="W327" s="149"/>
    </row>
    <row r="328" spans="17:23" x14ac:dyDescent="0.2">
      <c r="Q328" s="149"/>
      <c r="R328" s="149"/>
      <c r="S328" s="149"/>
      <c r="T328" s="149"/>
      <c r="U328" s="149"/>
      <c r="V328" s="149"/>
      <c r="W328" s="149"/>
    </row>
    <row r="329" spans="17:23" x14ac:dyDescent="0.2">
      <c r="Q329" s="149"/>
      <c r="R329" s="149"/>
      <c r="S329" s="149"/>
      <c r="T329" s="149"/>
      <c r="U329" s="149"/>
      <c r="V329" s="149"/>
      <c r="W329" s="149"/>
    </row>
    <row r="330" spans="17:23" x14ac:dyDescent="0.2">
      <c r="Q330" s="149"/>
      <c r="R330" s="149"/>
      <c r="S330" s="149"/>
      <c r="T330" s="149"/>
      <c r="U330" s="149"/>
      <c r="V330" s="149"/>
      <c r="W330" s="149"/>
    </row>
    <row r="331" spans="17:23" x14ac:dyDescent="0.2">
      <c r="Q331" s="149"/>
      <c r="R331" s="149"/>
      <c r="S331" s="149"/>
      <c r="T331" s="149"/>
      <c r="U331" s="149"/>
      <c r="V331" s="149"/>
      <c r="W331" s="149"/>
    </row>
    <row r="332" spans="17:23" x14ac:dyDescent="0.2">
      <c r="Q332" s="149"/>
      <c r="R332" s="149"/>
      <c r="S332" s="149"/>
      <c r="T332" s="149"/>
      <c r="U332" s="149"/>
      <c r="V332" s="149"/>
      <c r="W332" s="149"/>
    </row>
    <row r="333" spans="17:23" x14ac:dyDescent="0.2">
      <c r="Q333" s="149"/>
      <c r="R333" s="149"/>
      <c r="S333" s="149"/>
      <c r="T333" s="149"/>
      <c r="U333" s="149"/>
      <c r="V333" s="149"/>
      <c r="W333" s="149"/>
    </row>
    <row r="334" spans="17:23" x14ac:dyDescent="0.2">
      <c r="Q334" s="149"/>
      <c r="R334" s="149"/>
      <c r="S334" s="149"/>
      <c r="T334" s="149"/>
      <c r="U334" s="149"/>
      <c r="V334" s="149"/>
      <c r="W334" s="149"/>
    </row>
    <row r="335" spans="17:23" x14ac:dyDescent="0.2">
      <c r="Q335" s="149"/>
      <c r="R335" s="149"/>
      <c r="S335" s="149"/>
      <c r="T335" s="149"/>
      <c r="U335" s="149"/>
      <c r="V335" s="149"/>
      <c r="W335" s="149"/>
    </row>
    <row r="336" spans="17:23" x14ac:dyDescent="0.2">
      <c r="Q336" s="149"/>
      <c r="R336" s="149"/>
      <c r="S336" s="149"/>
      <c r="T336" s="149"/>
      <c r="U336" s="149"/>
      <c r="V336" s="149"/>
      <c r="W336" s="149"/>
    </row>
    <row r="337" spans="17:23" x14ac:dyDescent="0.2">
      <c r="Q337" s="149"/>
      <c r="R337" s="149"/>
      <c r="S337" s="149"/>
      <c r="T337" s="149"/>
      <c r="U337" s="149"/>
      <c r="V337" s="149"/>
      <c r="W337" s="149"/>
    </row>
    <row r="338" spans="17:23" x14ac:dyDescent="0.2">
      <c r="Q338" s="149"/>
      <c r="R338" s="149"/>
      <c r="S338" s="149"/>
      <c r="T338" s="149"/>
      <c r="U338" s="149"/>
      <c r="V338" s="149"/>
      <c r="W338" s="149"/>
    </row>
    <row r="339" spans="17:23" x14ac:dyDescent="0.2">
      <c r="Q339" s="149"/>
      <c r="R339" s="149"/>
      <c r="S339" s="149"/>
      <c r="T339" s="149"/>
      <c r="U339" s="149"/>
      <c r="V339" s="149"/>
      <c r="W339" s="149"/>
    </row>
    <row r="340" spans="17:23" x14ac:dyDescent="0.2">
      <c r="Q340" s="149"/>
      <c r="R340" s="149"/>
      <c r="S340" s="149"/>
      <c r="T340" s="149"/>
      <c r="U340" s="149"/>
      <c r="V340" s="149"/>
      <c r="W340" s="149"/>
    </row>
    <row r="341" spans="17:23" x14ac:dyDescent="0.2">
      <c r="Q341" s="149"/>
      <c r="R341" s="149"/>
      <c r="S341" s="149"/>
      <c r="T341" s="149"/>
      <c r="U341" s="149"/>
      <c r="V341" s="149"/>
      <c r="W341" s="149"/>
    </row>
    <row r="342" spans="17:23" x14ac:dyDescent="0.2">
      <c r="Q342" s="149"/>
      <c r="R342" s="149"/>
      <c r="S342" s="149"/>
      <c r="T342" s="149"/>
      <c r="U342" s="149"/>
      <c r="V342" s="149"/>
      <c r="W342" s="149"/>
    </row>
    <row r="343" spans="17:23" x14ac:dyDescent="0.2">
      <c r="Q343" s="149"/>
      <c r="R343" s="149"/>
      <c r="S343" s="149"/>
      <c r="T343" s="149"/>
      <c r="U343" s="149"/>
      <c r="V343" s="149"/>
      <c r="W343" s="149"/>
    </row>
    <row r="344" spans="17:23" x14ac:dyDescent="0.2">
      <c r="Q344" s="149"/>
      <c r="R344" s="149"/>
      <c r="S344" s="149"/>
      <c r="T344" s="149"/>
      <c r="U344" s="149"/>
      <c r="V344" s="149"/>
      <c r="W344" s="149"/>
    </row>
    <row r="345" spans="17:23" x14ac:dyDescent="0.2">
      <c r="Q345" s="149"/>
      <c r="R345" s="149"/>
      <c r="S345" s="149"/>
      <c r="T345" s="149"/>
      <c r="U345" s="149"/>
      <c r="V345" s="149"/>
      <c r="W345" s="149"/>
    </row>
    <row r="346" spans="17:23" x14ac:dyDescent="0.2">
      <c r="Q346" s="149"/>
      <c r="R346" s="149"/>
      <c r="S346" s="149"/>
      <c r="T346" s="149"/>
      <c r="U346" s="149"/>
      <c r="V346" s="149"/>
      <c r="W346" s="149"/>
    </row>
    <row r="347" spans="17:23" x14ac:dyDescent="0.2">
      <c r="Q347" s="149"/>
      <c r="R347" s="149"/>
      <c r="S347" s="149"/>
      <c r="T347" s="149"/>
      <c r="U347" s="149"/>
      <c r="V347" s="149"/>
      <c r="W347" s="149"/>
    </row>
    <row r="348" spans="17:23" x14ac:dyDescent="0.2">
      <c r="Q348" s="149"/>
      <c r="R348" s="149"/>
      <c r="S348" s="149"/>
      <c r="T348" s="149"/>
      <c r="U348" s="149"/>
      <c r="V348" s="149"/>
      <c r="W348" s="149"/>
    </row>
    <row r="349" spans="17:23" x14ac:dyDescent="0.2">
      <c r="Q349" s="149"/>
      <c r="R349" s="149"/>
      <c r="S349" s="149"/>
      <c r="T349" s="149"/>
      <c r="U349" s="149"/>
      <c r="V349" s="149"/>
      <c r="W349" s="149"/>
    </row>
    <row r="350" spans="17:23" x14ac:dyDescent="0.2">
      <c r="Q350" s="149"/>
      <c r="R350" s="149"/>
      <c r="S350" s="149"/>
      <c r="T350" s="149"/>
      <c r="U350" s="149"/>
      <c r="V350" s="149"/>
      <c r="W350" s="149"/>
    </row>
    <row r="351" spans="17:23" x14ac:dyDescent="0.2">
      <c r="Q351" s="149"/>
      <c r="R351" s="149"/>
      <c r="S351" s="149"/>
      <c r="T351" s="149"/>
      <c r="U351" s="149"/>
      <c r="V351" s="149"/>
      <c r="W351" s="149"/>
    </row>
    <row r="352" spans="17:23" x14ac:dyDescent="0.2">
      <c r="Q352" s="149"/>
      <c r="R352" s="149"/>
      <c r="S352" s="149"/>
      <c r="T352" s="149"/>
      <c r="U352" s="149"/>
      <c r="V352" s="149"/>
      <c r="W352" s="149"/>
    </row>
    <row r="353" spans="17:23" x14ac:dyDescent="0.2">
      <c r="Q353" s="149"/>
      <c r="R353" s="149"/>
      <c r="S353" s="149"/>
      <c r="T353" s="149"/>
      <c r="U353" s="149"/>
      <c r="V353" s="149"/>
      <c r="W353" s="149"/>
    </row>
    <row r="354" spans="17:23" x14ac:dyDescent="0.2">
      <c r="Q354" s="149"/>
      <c r="R354" s="149"/>
      <c r="S354" s="149"/>
      <c r="T354" s="149"/>
      <c r="U354" s="149"/>
      <c r="V354" s="149"/>
      <c r="W354" s="149"/>
    </row>
    <row r="355" spans="17:23" x14ac:dyDescent="0.2">
      <c r="Q355" s="149"/>
      <c r="R355" s="149"/>
      <c r="S355" s="149"/>
      <c r="T355" s="149"/>
      <c r="U355" s="149"/>
      <c r="V355" s="149"/>
      <c r="W355" s="149"/>
    </row>
    <row r="356" spans="17:23" x14ac:dyDescent="0.2">
      <c r="Q356" s="149"/>
      <c r="R356" s="149"/>
      <c r="S356" s="149"/>
      <c r="T356" s="149"/>
      <c r="U356" s="149"/>
      <c r="V356" s="149"/>
      <c r="W356" s="149"/>
    </row>
    <row r="357" spans="17:23" x14ac:dyDescent="0.2">
      <c r="Q357" s="149"/>
      <c r="R357" s="149"/>
      <c r="S357" s="149"/>
      <c r="T357" s="149"/>
      <c r="U357" s="149"/>
      <c r="V357" s="149"/>
      <c r="W357" s="149"/>
    </row>
    <row r="358" spans="17:23" x14ac:dyDescent="0.2">
      <c r="Q358" s="149"/>
      <c r="R358" s="149"/>
      <c r="S358" s="149"/>
      <c r="T358" s="149"/>
      <c r="U358" s="149"/>
      <c r="V358" s="149"/>
      <c r="W358" s="149"/>
    </row>
    <row r="359" spans="17:23" x14ac:dyDescent="0.2">
      <c r="Q359" s="149"/>
      <c r="R359" s="149"/>
      <c r="S359" s="149"/>
      <c r="T359" s="149"/>
      <c r="U359" s="149"/>
      <c r="V359" s="149"/>
      <c r="W359" s="149"/>
    </row>
    <row r="360" spans="17:23" x14ac:dyDescent="0.2">
      <c r="Q360" s="149"/>
      <c r="R360" s="149"/>
      <c r="S360" s="149"/>
      <c r="T360" s="149"/>
      <c r="U360" s="149"/>
      <c r="V360" s="149"/>
      <c r="W360" s="149"/>
    </row>
    <row r="361" spans="17:23" x14ac:dyDescent="0.2">
      <c r="Q361" s="149"/>
      <c r="R361" s="149"/>
      <c r="S361" s="149"/>
      <c r="T361" s="149"/>
      <c r="U361" s="149"/>
      <c r="V361" s="149"/>
      <c r="W361" s="149"/>
    </row>
    <row r="362" spans="17:23" x14ac:dyDescent="0.2">
      <c r="Q362" s="149"/>
      <c r="R362" s="149"/>
      <c r="S362" s="149"/>
      <c r="T362" s="149"/>
      <c r="U362" s="149"/>
      <c r="V362" s="149"/>
      <c r="W362" s="149"/>
    </row>
    <row r="363" spans="17:23" x14ac:dyDescent="0.2">
      <c r="Q363" s="149"/>
      <c r="R363" s="149"/>
      <c r="S363" s="149"/>
      <c r="T363" s="149"/>
      <c r="U363" s="149"/>
      <c r="V363" s="149"/>
      <c r="W363" s="149"/>
    </row>
    <row r="364" spans="17:23" x14ac:dyDescent="0.2">
      <c r="Q364" s="149"/>
      <c r="R364" s="149"/>
      <c r="S364" s="149"/>
      <c r="T364" s="149"/>
      <c r="U364" s="149"/>
      <c r="V364" s="149"/>
      <c r="W364" s="149"/>
    </row>
    <row r="365" spans="17:23" x14ac:dyDescent="0.2">
      <c r="Q365" s="149"/>
      <c r="R365" s="149"/>
      <c r="S365" s="149"/>
      <c r="T365" s="149"/>
      <c r="U365" s="149"/>
      <c r="V365" s="149"/>
      <c r="W365" s="149"/>
    </row>
    <row r="366" spans="17:23" x14ac:dyDescent="0.2">
      <c r="Q366" s="149"/>
      <c r="R366" s="149"/>
      <c r="S366" s="149"/>
      <c r="T366" s="149"/>
      <c r="U366" s="149"/>
      <c r="V366" s="149"/>
      <c r="W366" s="149"/>
    </row>
    <row r="367" spans="17:23" x14ac:dyDescent="0.2">
      <c r="Q367" s="149"/>
      <c r="R367" s="149"/>
      <c r="S367" s="149"/>
      <c r="T367" s="149"/>
      <c r="U367" s="149"/>
      <c r="V367" s="149"/>
      <c r="W367" s="149"/>
    </row>
    <row r="368" spans="17:23" x14ac:dyDescent="0.2">
      <c r="Q368" s="149"/>
      <c r="R368" s="149"/>
      <c r="S368" s="149"/>
      <c r="T368" s="149"/>
      <c r="U368" s="149"/>
      <c r="V368" s="149"/>
      <c r="W368" s="149"/>
    </row>
    <row r="369" spans="17:23" x14ac:dyDescent="0.2">
      <c r="Q369" s="149"/>
      <c r="R369" s="149"/>
      <c r="S369" s="149"/>
      <c r="T369" s="149"/>
      <c r="U369" s="149"/>
      <c r="V369" s="149"/>
      <c r="W369" s="149"/>
    </row>
    <row r="370" spans="17:23" x14ac:dyDescent="0.2">
      <c r="Q370" s="149"/>
      <c r="R370" s="149"/>
      <c r="S370" s="149"/>
      <c r="T370" s="149"/>
      <c r="U370" s="149"/>
      <c r="V370" s="149"/>
      <c r="W370" s="149"/>
    </row>
    <row r="371" spans="17:23" x14ac:dyDescent="0.2">
      <c r="Q371" s="149"/>
      <c r="R371" s="149"/>
      <c r="S371" s="149"/>
      <c r="T371" s="149"/>
      <c r="U371" s="149"/>
      <c r="V371" s="149"/>
      <c r="W371" s="149"/>
    </row>
    <row r="372" spans="17:23" x14ac:dyDescent="0.2">
      <c r="Q372" s="149"/>
      <c r="R372" s="149"/>
      <c r="S372" s="149"/>
      <c r="T372" s="149"/>
      <c r="U372" s="149"/>
      <c r="V372" s="149"/>
      <c r="W372" s="149"/>
    </row>
    <row r="373" spans="17:23" x14ac:dyDescent="0.2">
      <c r="Q373" s="149"/>
      <c r="R373" s="149"/>
      <c r="S373" s="149"/>
      <c r="T373" s="149"/>
      <c r="U373" s="149"/>
      <c r="V373" s="149"/>
      <c r="W373" s="149"/>
    </row>
    <row r="374" spans="17:23" x14ac:dyDescent="0.2">
      <c r="Q374" s="149"/>
      <c r="R374" s="149"/>
      <c r="S374" s="149"/>
      <c r="T374" s="149"/>
      <c r="U374" s="149"/>
      <c r="V374" s="149"/>
      <c r="W374" s="149"/>
    </row>
    <row r="375" spans="17:23" x14ac:dyDescent="0.2">
      <c r="Q375" s="149"/>
      <c r="R375" s="149"/>
      <c r="S375" s="149"/>
      <c r="T375" s="149"/>
      <c r="U375" s="149"/>
      <c r="V375" s="149"/>
      <c r="W375" s="149"/>
    </row>
    <row r="376" spans="17:23" x14ac:dyDescent="0.2">
      <c r="Q376" s="149"/>
      <c r="R376" s="149"/>
      <c r="S376" s="149"/>
      <c r="T376" s="149"/>
      <c r="U376" s="149"/>
      <c r="V376" s="149"/>
      <c r="W376" s="149"/>
    </row>
    <row r="377" spans="17:23" x14ac:dyDescent="0.2">
      <c r="Q377" s="149"/>
      <c r="R377" s="149"/>
      <c r="S377" s="149"/>
      <c r="T377" s="149"/>
      <c r="U377" s="149"/>
      <c r="V377" s="149"/>
      <c r="W377" s="149"/>
    </row>
    <row r="378" spans="17:23" x14ac:dyDescent="0.2">
      <c r="Q378" s="149"/>
      <c r="R378" s="149"/>
      <c r="S378" s="149"/>
      <c r="T378" s="149"/>
      <c r="U378" s="149"/>
      <c r="V378" s="149"/>
      <c r="W378" s="149"/>
    </row>
    <row r="379" spans="17:23" x14ac:dyDescent="0.2">
      <c r="Q379" s="149"/>
      <c r="R379" s="149"/>
      <c r="S379" s="149"/>
      <c r="T379" s="149"/>
      <c r="U379" s="149"/>
      <c r="V379" s="149"/>
      <c r="W379" s="149"/>
    </row>
    <row r="380" spans="17:23" x14ac:dyDescent="0.2">
      <c r="Q380" s="149"/>
      <c r="R380" s="149"/>
      <c r="S380" s="149"/>
      <c r="T380" s="149"/>
      <c r="U380" s="149"/>
      <c r="V380" s="149"/>
      <c r="W380" s="149"/>
    </row>
    <row r="381" spans="17:23" x14ac:dyDescent="0.2">
      <c r="Q381" s="149"/>
      <c r="R381" s="149"/>
      <c r="S381" s="149"/>
      <c r="T381" s="149"/>
      <c r="U381" s="149"/>
      <c r="V381" s="149"/>
      <c r="W381" s="149"/>
    </row>
    <row r="382" spans="17:23" x14ac:dyDescent="0.2">
      <c r="Q382" s="149"/>
      <c r="R382" s="149"/>
      <c r="S382" s="149"/>
      <c r="T382" s="149"/>
      <c r="U382" s="149"/>
      <c r="V382" s="149"/>
      <c r="W382" s="149"/>
    </row>
    <row r="383" spans="17:23" x14ac:dyDescent="0.2">
      <c r="Q383" s="149"/>
      <c r="R383" s="149"/>
      <c r="S383" s="149"/>
      <c r="T383" s="149"/>
      <c r="U383" s="149"/>
      <c r="V383" s="149"/>
      <c r="W383" s="149"/>
    </row>
    <row r="384" spans="17:23" x14ac:dyDescent="0.2">
      <c r="Q384" s="149"/>
      <c r="R384" s="149"/>
      <c r="S384" s="149"/>
      <c r="T384" s="149"/>
      <c r="U384" s="149"/>
      <c r="V384" s="149"/>
      <c r="W384" s="149"/>
    </row>
    <row r="385" spans="17:23" x14ac:dyDescent="0.2">
      <c r="Q385" s="149"/>
      <c r="R385" s="149"/>
      <c r="S385" s="149"/>
      <c r="T385" s="149"/>
      <c r="U385" s="149"/>
      <c r="V385" s="149"/>
      <c r="W385" s="149"/>
    </row>
    <row r="386" spans="17:23" x14ac:dyDescent="0.2">
      <c r="Q386" s="149"/>
      <c r="R386" s="149"/>
      <c r="S386" s="149"/>
      <c r="T386" s="149"/>
      <c r="U386" s="149"/>
      <c r="V386" s="149"/>
      <c r="W386" s="149"/>
    </row>
    <row r="387" spans="17:23" x14ac:dyDescent="0.2">
      <c r="Q387" s="149"/>
      <c r="R387" s="149"/>
      <c r="S387" s="149"/>
      <c r="T387" s="149"/>
      <c r="U387" s="149"/>
      <c r="V387" s="149"/>
      <c r="W387" s="149"/>
    </row>
    <row r="388" spans="17:23" x14ac:dyDescent="0.2">
      <c r="Q388" s="149"/>
      <c r="R388" s="149"/>
      <c r="S388" s="149"/>
      <c r="T388" s="149"/>
      <c r="U388" s="149"/>
      <c r="V388" s="149"/>
      <c r="W388" s="149"/>
    </row>
    <row r="389" spans="17:23" x14ac:dyDescent="0.2">
      <c r="Q389" s="149"/>
      <c r="R389" s="149"/>
      <c r="S389" s="149"/>
      <c r="T389" s="149"/>
      <c r="U389" s="149"/>
      <c r="V389" s="149"/>
      <c r="W389" s="149"/>
    </row>
    <row r="390" spans="17:23" x14ac:dyDescent="0.2">
      <c r="Q390" s="149"/>
      <c r="R390" s="149"/>
      <c r="S390" s="149"/>
      <c r="T390" s="149"/>
      <c r="U390" s="149"/>
      <c r="V390" s="149"/>
      <c r="W390" s="149"/>
    </row>
    <row r="391" spans="17:23" x14ac:dyDescent="0.2">
      <c r="Q391" s="149"/>
      <c r="R391" s="149"/>
      <c r="S391" s="149"/>
      <c r="T391" s="149"/>
      <c r="U391" s="149"/>
      <c r="V391" s="149"/>
      <c r="W391" s="149"/>
    </row>
    <row r="392" spans="17:23" x14ac:dyDescent="0.2">
      <c r="Q392" s="149"/>
      <c r="R392" s="149"/>
      <c r="S392" s="149"/>
      <c r="T392" s="149"/>
      <c r="U392" s="149"/>
      <c r="V392" s="149"/>
      <c r="W392" s="149"/>
    </row>
    <row r="393" spans="17:23" x14ac:dyDescent="0.2">
      <c r="Q393" s="149"/>
      <c r="R393" s="149"/>
      <c r="S393" s="149"/>
      <c r="T393" s="149"/>
      <c r="U393" s="149"/>
      <c r="V393" s="149"/>
      <c r="W393" s="149"/>
    </row>
    <row r="394" spans="17:23" x14ac:dyDescent="0.2">
      <c r="Q394" s="149"/>
      <c r="R394" s="149"/>
      <c r="S394" s="149"/>
      <c r="T394" s="149"/>
      <c r="U394" s="149"/>
      <c r="V394" s="149"/>
      <c r="W394" s="149"/>
    </row>
    <row r="395" spans="17:23" x14ac:dyDescent="0.2">
      <c r="Q395" s="149"/>
      <c r="R395" s="149"/>
      <c r="S395" s="149"/>
      <c r="T395" s="149"/>
      <c r="U395" s="149"/>
      <c r="V395" s="149"/>
      <c r="W395" s="149"/>
    </row>
  </sheetData>
  <autoFilter ref="A6:BK112" xr:uid="{00000000-0009-0000-0000-000000000000}">
    <filterColumn colId="1">
      <filters>
        <filter val="výstup"/>
      </filters>
    </filterColumn>
  </autoFilter>
  <mergeCells count="41">
    <mergeCell ref="BI5:BK5"/>
    <mergeCell ref="BF5:BH5"/>
    <mergeCell ref="A14:A16"/>
    <mergeCell ref="A29:A35"/>
    <mergeCell ref="AH5:AJ5"/>
    <mergeCell ref="AN5:AP5"/>
    <mergeCell ref="A5:A6"/>
    <mergeCell ref="B5:J5"/>
    <mergeCell ref="Y5:AA5"/>
    <mergeCell ref="AB5:AD5"/>
    <mergeCell ref="A7:A13"/>
    <mergeCell ref="AK5:AM5"/>
    <mergeCell ref="A22:A28"/>
    <mergeCell ref="T5:W5"/>
    <mergeCell ref="A96:A97"/>
    <mergeCell ref="B105:C106"/>
    <mergeCell ref="B108:C111"/>
    <mergeCell ref="A89:D89"/>
    <mergeCell ref="A81:A85"/>
    <mergeCell ref="A98:A99"/>
    <mergeCell ref="A92:A95"/>
    <mergeCell ref="A90:D91"/>
    <mergeCell ref="A75:A77"/>
    <mergeCell ref="A70:A74"/>
    <mergeCell ref="A79:A80"/>
    <mergeCell ref="BC5:BE5"/>
    <mergeCell ref="AZ5:BB5"/>
    <mergeCell ref="AW5:AY5"/>
    <mergeCell ref="AT5:AV5"/>
    <mergeCell ref="AQ5:AS5"/>
    <mergeCell ref="A49:A51"/>
    <mergeCell ref="A86:A87"/>
    <mergeCell ref="A56:A59"/>
    <mergeCell ref="AE5:AG5"/>
    <mergeCell ref="A17:A21"/>
    <mergeCell ref="A42:A48"/>
    <mergeCell ref="P5:S5"/>
    <mergeCell ref="L5:O5"/>
    <mergeCell ref="A36:A41"/>
    <mergeCell ref="A52:A55"/>
    <mergeCell ref="A60:A69"/>
  </mergeCells>
  <pageMargins left="0.25" right="0.25" top="0.75" bottom="0.75" header="0.3" footer="0.3"/>
  <pageSetup paperSize="8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"/>
  <sheetViews>
    <sheetView workbookViewId="0"/>
  </sheetViews>
  <sheetFormatPr defaultRowHeight="15" x14ac:dyDescent="0.25"/>
  <cols>
    <col min="1" max="1" width="9.140625" style="1"/>
    <col min="3" max="3" width="9.140625" style="1"/>
  </cols>
  <sheetData/>
  <pageMargins left="0.7" right="0.7" top="0.78740157499999996" bottom="0.78740157499999996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Buršíková</dc:creator>
  <cp:keywords/>
  <dc:description/>
  <cp:lastModifiedBy>Hoffman Filip</cp:lastModifiedBy>
  <cp:revision/>
  <dcterms:created xsi:type="dcterms:W3CDTF">2015-03-23T06:52:29Z</dcterms:created>
  <dcterms:modified xsi:type="dcterms:W3CDTF">2022-10-14T12:27:30Z</dcterms:modified>
  <cp:category/>
  <cp:contentStatus/>
</cp:coreProperties>
</file>