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5.1\86. Výzva Cestovní ruch\7-Revize výzvy duben 2024\05 Final\"/>
    </mc:Choice>
  </mc:AlternateContent>
  <xr:revisionPtr revIDLastSave="0" documentId="13_ncr:1_{C85FA5CC-22BD-42F3-B92F-0654B87FE8E5}" xr6:coauthVersionLast="47" xr6:coauthVersionMax="47" xr10:uidLastSave="{00000000-0000-0000-0000-000000000000}"/>
  <bookViews>
    <workbookView xWindow="28680" yWindow="-120" windowWidth="29040" windowHeight="17640" activeTab="1" xr2:uid="{00000000-000D-0000-FFFF-FFFF00000000}"/>
  </bookViews>
  <sheets>
    <sheet name="Titulní strana" sheetId="5" r:id="rId1"/>
    <sheet name="Podklady" sheetId="7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7" l="1"/>
  <c r="E24" i="7" s="1"/>
  <c r="E17" i="7"/>
  <c r="E19" i="7" l="1"/>
  <c r="H18" i="7" s="1"/>
  <c r="E23" i="7"/>
  <c r="H17" i="7" l="1"/>
  <c r="E21" i="7"/>
  <c r="E25" i="7" s="1"/>
  <c r="G15" i="7" l="1"/>
  <c r="H24" i="7"/>
  <c r="H23" i="7"/>
</calcChain>
</file>

<file path=xl/sharedStrings.xml><?xml version="1.0" encoding="utf-8"?>
<sst xmlns="http://schemas.openxmlformats.org/spreadsheetml/2006/main" count="30" uniqueCount="30">
  <si>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</si>
  <si>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</si>
  <si>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</si>
  <si>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</si>
  <si>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</si>
  <si>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</si>
  <si>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</si>
  <si>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</si>
  <si>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</si>
  <si>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</si>
  <si>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</si>
  <si>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</si>
  <si>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</si>
  <si>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</si>
  <si>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</si>
  <si>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přímých výdajů</t>
  </si>
  <si>
    <t>Přímé výdaje</t>
  </si>
  <si>
    <t xml:space="preserve">nákup stavby </t>
  </si>
  <si>
    <t>nákup pozemku</t>
  </si>
  <si>
    <t>přímé výdaje na oblast intervence 044</t>
  </si>
  <si>
    <t>Přímé výdaje celkem</t>
  </si>
  <si>
    <t>Nepřímé náklady celkem (hodnota 7 % přímých výdajů)</t>
  </si>
  <si>
    <t>výdaje na oblast intervence 044 včetně příslušných nepřímých výdajů</t>
  </si>
  <si>
    <t xml:space="preserve">veřejná infrastruktura udržitelného cestovního ruchu </t>
  </si>
  <si>
    <t xml:space="preserve">Přehled výdajů je uveden v kap. 4.2.1. Specifických pravidel. </t>
  </si>
  <si>
    <t xml:space="preserve">Pravidla dělení přímých výdajů mezi oblasti intervence jsou uvedena v kap. 4.2.1. Specifických pravidel. </t>
  </si>
  <si>
    <t>86. VÝZVA IROP – CESTOVNÍ RUCH – SC 5.1 (CLLD)</t>
  </si>
  <si>
    <t>přímé výdaje na oblast intervence 165</t>
  </si>
  <si>
    <t>výdaje na oblast intervence 165 včetně příslušných nepřímých výdajů</t>
  </si>
  <si>
    <t xml:space="preserve">Verze 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</si>
</sst>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9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5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2" fillId="3" borderId="1" xfId="0" applyNumberFormat="1" applyFont="1" applyFill="1" applyBorder="1"/>
    <xf numFmtId="164" fontId="4" fillId="5" borderId="1" xfId="0" applyNumberFormat="1" applyFont="1" applyFill="1" applyBorder="1" applyAlignment="1">
      <alignment vertical="center"/>
    </xf>
    <xf numFmtId="164" fontId="4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Border="1"/>
    <xf numFmtId="0" fontId="0" fillId="5" borderId="10" xfId="0" applyFill="1" applyBorder="1" applyAlignment="1">
      <alignment vertical="top"/>
    </xf>
    <xf numFmtId="165" fontId="0" fillId="0" borderId="1" xfId="0" applyNumberFormat="1" applyBorder="1" applyAlignment="1">
      <alignment vertical="center"/>
    </xf>
    <xf numFmtId="165" fontId="0" fillId="2" borderId="1" xfId="0" applyNumberFormat="1" applyFill="1" applyBorder="1"/>
    <xf numFmtId="164" fontId="4" fillId="5" borderId="2" xfId="0" applyNumberFormat="1" applyFont="1" applyFill="1" applyBorder="1" applyAlignment="1">
      <alignment vertical="center"/>
    </xf>
    <xf numFmtId="0" fontId="0" fillId="0" borderId="4" xfId="0" applyBorder="1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0" fillId="0" borderId="1" xfId="0" applyBorder="1" applyAlignment="1">
      <alignment horizontal="left" indent="3"/>
    </xf>
    <xf numFmtId="0" fontId="5" fillId="5" borderId="1" xfId="0" applyFont="1" applyFill="1" applyBorder="1"/>
    <xf numFmtId="10" fontId="0" fillId="4" borderId="2" xfId="2" applyNumberFormat="1" applyFont="1" applyFill="1" applyBorder="1"/>
    <xf numFmtId="10" fontId="4" fillId="6" borderId="1" xfId="0" applyNumberFormat="1" applyFont="1" applyFill="1" applyBorder="1"/>
    <xf numFmtId="0" fontId="4" fillId="0" borderId="0" xfId="0" applyFont="1"/>
    <xf numFmtId="164" fontId="4" fillId="2" borderId="2" xfId="0" applyNumberFormat="1" applyFont="1" applyFill="1" applyBorder="1"/>
    <xf numFmtId="0" fontId="2" fillId="6" borderId="1" xfId="0" applyFont="1" applyFill="1" applyBorder="1"/>
    <xf numFmtId="165" fontId="4" fillId="6" borderId="1" xfId="0" applyNumberFormat="1" applyFont="1" applyFill="1" applyBorder="1"/>
    <xf numFmtId="164" fontId="16" fillId="6" borderId="1" xfId="0" applyNumberFormat="1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165" fontId="4" fillId="2" borderId="1" xfId="0" applyNumberFormat="1" applyFont="1" applyFill="1" applyBorder="1"/>
    <xf numFmtId="164" fontId="2" fillId="3" borderId="2" xfId="0" applyNumberFormat="1" applyFont="1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18" fillId="0" borderId="0" xfId="0" applyFont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13" zoomScaleNormal="100" zoomScaleSheetLayoutView="100" workbookViewId="0">
      <selection activeCell="A24" sqref="A24:N24"/>
    </sheetView>
  </sheetViews>
  <sheetFormatPr defaultColWidth="9.140625" defaultRowHeight="15" x14ac:dyDescent="0.25"/>
  <cols>
    <col min="1" max="16384" width="9.140625" style="32"/>
  </cols>
  <sheetData>
    <row r="12" spans="1:14" ht="2.4500000000000002" customHeight="1" x14ac:dyDescent="0.25"/>
    <row r="14" spans="1:14" ht="66.599999999999994" customHeight="1" x14ac:dyDescent="0.25">
      <c r="A14" s="67" t="s">
        <v>14</v>
      </c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</row>
    <row r="15" spans="1:14" ht="10.9" customHeight="1" x14ac:dyDescent="0.25">
      <c r="A15" s="26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8"/>
    </row>
    <row r="16" spans="1:14" s="33" customFormat="1" ht="15" customHeight="1" x14ac:dyDescent="0.45">
      <c r="A16" s="29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29"/>
    </row>
    <row r="17" spans="1:14" ht="33" customHeight="1" x14ac:dyDescent="0.25">
      <c r="A17" s="67" t="s">
        <v>10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1.45" customHeight="1" x14ac:dyDescent="0.25">
      <c r="A18" s="28"/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28"/>
    </row>
    <row r="19" spans="1:14" ht="28.9" customHeight="1" x14ac:dyDescent="0.25">
      <c r="A19" s="68" t="s">
        <v>11</v>
      </c>
      <c r="B19" s="68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</row>
    <row r="20" spans="1:14" ht="60.75" customHeight="1" x14ac:dyDescent="0.25">
      <c r="A20" s="69" t="s">
        <v>12</v>
      </c>
      <c r="B20" s="70"/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0"/>
    </row>
    <row r="21" spans="1:14" ht="30.6" customHeight="1" x14ac:dyDescent="0.25">
      <c r="A21" s="72" t="s">
        <v>26</v>
      </c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72"/>
      <c r="N21" s="72"/>
    </row>
    <row r="22" spans="1:14" ht="23.25" x14ac:dyDescent="0.25">
      <c r="A22" s="72"/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</row>
    <row r="23" spans="1:14" ht="30" x14ac:dyDescent="0.25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</row>
    <row r="24" spans="1:14" ht="20.25" x14ac:dyDescent="0.25">
      <c r="A24" s="71" t="s">
        <v>29</v>
      </c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42E39-B9B7-41D8-9CA0-0724772262AE}">
  <dimension ref="B1:H27"/>
  <sheetViews>
    <sheetView tabSelected="1" workbookViewId="0">
      <selection activeCell="E15" sqref="E15"/>
    </sheetView>
  </sheetViews>
  <sheetFormatPr defaultRowHeight="12.75" x14ac:dyDescent="0.2"/>
  <cols>
    <col min="1" max="1" width="2.140625" customWidth="1"/>
    <col min="2" max="2" width="66" customWidth="1"/>
    <col min="3" max="3" width="12.140625" style="35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18" t="s">
        <v>9</v>
      </c>
    </row>
    <row r="4" spans="2:8" x14ac:dyDescent="0.2">
      <c r="B4" s="5" t="s">
        <v>3</v>
      </c>
      <c r="C4" s="36"/>
      <c r="D4" s="6"/>
      <c r="E4" s="6"/>
      <c r="F4" s="6"/>
      <c r="G4" s="6"/>
      <c r="H4" s="7"/>
    </row>
    <row r="5" spans="2:8" x14ac:dyDescent="0.2">
      <c r="B5" s="19" t="s">
        <v>24</v>
      </c>
      <c r="C5" s="37"/>
      <c r="D5" s="20"/>
      <c r="E5" s="20"/>
      <c r="F5" s="20"/>
      <c r="G5" s="20"/>
      <c r="H5" s="8"/>
    </row>
    <row r="6" spans="2:8" x14ac:dyDescent="0.2">
      <c r="B6" s="19" t="s">
        <v>25</v>
      </c>
      <c r="C6" s="37"/>
      <c r="D6" s="20"/>
      <c r="E6" s="20"/>
      <c r="F6" s="20"/>
      <c r="G6" s="20"/>
      <c r="H6" s="8"/>
    </row>
    <row r="7" spans="2:8" x14ac:dyDescent="0.2">
      <c r="B7" s="46" t="s">
        <v>7</v>
      </c>
      <c r="C7" s="38"/>
      <c r="D7" s="9"/>
      <c r="E7" s="9"/>
      <c r="F7" s="9"/>
      <c r="G7" s="9"/>
      <c r="H7" s="10"/>
    </row>
    <row r="10" spans="2:8" ht="25.5" x14ac:dyDescent="0.2">
      <c r="B10" s="17" t="s">
        <v>1</v>
      </c>
      <c r="C10" s="39" t="s">
        <v>4</v>
      </c>
      <c r="D10" s="17" t="s">
        <v>8</v>
      </c>
      <c r="E10" s="17" t="s">
        <v>15</v>
      </c>
      <c r="F10" s="17" t="s">
        <v>5</v>
      </c>
      <c r="G10" s="17" t="s">
        <v>6</v>
      </c>
      <c r="H10" s="17" t="s">
        <v>2</v>
      </c>
    </row>
    <row r="11" spans="2:8" x14ac:dyDescent="0.2">
      <c r="B11" s="4" t="s">
        <v>16</v>
      </c>
      <c r="C11" s="40"/>
      <c r="D11" s="4"/>
      <c r="E11" s="1"/>
      <c r="F11" s="2"/>
      <c r="G11" s="2"/>
      <c r="H11" s="3"/>
    </row>
    <row r="12" spans="2:8" s="25" customFormat="1" x14ac:dyDescent="0.2">
      <c r="B12" s="21" t="s">
        <v>23</v>
      </c>
      <c r="C12" s="47">
        <v>165</v>
      </c>
      <c r="D12" s="22"/>
      <c r="E12" s="49">
        <v>12000000</v>
      </c>
      <c r="F12" s="23"/>
      <c r="G12" s="24"/>
      <c r="H12" s="50"/>
    </row>
    <row r="13" spans="2:8" s="25" customFormat="1" x14ac:dyDescent="0.2">
      <c r="B13" s="21" t="s">
        <v>13</v>
      </c>
      <c r="C13" s="47">
        <v>44</v>
      </c>
      <c r="D13" s="22"/>
      <c r="E13" s="49">
        <v>3000000</v>
      </c>
      <c r="F13" s="51"/>
      <c r="G13" s="24"/>
      <c r="H13" s="50"/>
    </row>
    <row r="14" spans="2:8" s="25" customFormat="1" x14ac:dyDescent="0.2">
      <c r="B14" s="21" t="s">
        <v>17</v>
      </c>
      <c r="C14" s="47">
        <v>165</v>
      </c>
      <c r="D14" s="22"/>
      <c r="E14" s="42">
        <v>0</v>
      </c>
      <c r="F14" s="51"/>
      <c r="G14" s="24"/>
      <c r="H14" s="50"/>
    </row>
    <row r="15" spans="2:8" x14ac:dyDescent="0.2">
      <c r="B15" s="52" t="s">
        <v>18</v>
      </c>
      <c r="C15" s="45">
        <v>165</v>
      </c>
      <c r="D15" s="53"/>
      <c r="E15" s="43">
        <v>900000</v>
      </c>
      <c r="F15" s="54">
        <v>0.1</v>
      </c>
      <c r="G15" s="55">
        <f>E15/$E$25</f>
        <v>5.2900722976547347E-2</v>
      </c>
      <c r="H15" s="3"/>
    </row>
    <row r="16" spans="2:8" x14ac:dyDescent="0.2">
      <c r="E16" s="56"/>
    </row>
    <row r="17" spans="2:8" x14ac:dyDescent="0.2">
      <c r="B17" s="11" t="s">
        <v>27</v>
      </c>
      <c r="C17" s="48">
        <v>165</v>
      </c>
      <c r="D17" s="11"/>
      <c r="E17" s="12">
        <f>SUMIFS($E$11:$E$15,$C$11:$C$15,C17)</f>
        <v>12900000</v>
      </c>
      <c r="F17" s="57"/>
      <c r="G17" s="13"/>
      <c r="H17" s="13">
        <f>E17/$E$19</f>
        <v>0.81132075471698117</v>
      </c>
    </row>
    <row r="18" spans="2:8" x14ac:dyDescent="0.2">
      <c r="B18" s="11" t="s">
        <v>19</v>
      </c>
      <c r="C18" s="48">
        <v>44</v>
      </c>
      <c r="D18" s="11"/>
      <c r="E18" s="12">
        <f>SUMIFS($E$11:$E$15,$C$11:$C$15,C18)</f>
        <v>3000000</v>
      </c>
      <c r="F18" s="57"/>
      <c r="G18" s="13"/>
      <c r="H18" s="13">
        <f>E18/$E$19</f>
        <v>0.18867924528301888</v>
      </c>
    </row>
    <row r="19" spans="2:8" x14ac:dyDescent="0.2">
      <c r="B19" s="58" t="s">
        <v>20</v>
      </c>
      <c r="C19" s="59"/>
      <c r="D19" s="58"/>
      <c r="E19" s="60">
        <f>SUM(E17:E18)</f>
        <v>15900000</v>
      </c>
      <c r="F19" s="61"/>
      <c r="G19" s="62"/>
      <c r="H19" s="62"/>
    </row>
    <row r="20" spans="2:8" x14ac:dyDescent="0.2">
      <c r="E20" s="56"/>
    </row>
    <row r="21" spans="2:8" x14ac:dyDescent="0.2">
      <c r="B21" s="58" t="s">
        <v>21</v>
      </c>
      <c r="C21" s="59"/>
      <c r="D21" s="58"/>
      <c r="E21" s="60">
        <f>E19*0.07</f>
        <v>1113000</v>
      </c>
      <c r="F21" s="61"/>
      <c r="G21" s="62"/>
      <c r="H21" s="62"/>
    </row>
    <row r="22" spans="2:8" x14ac:dyDescent="0.2">
      <c r="E22" s="56"/>
    </row>
    <row r="23" spans="2:8" x14ac:dyDescent="0.2">
      <c r="B23" s="11" t="s">
        <v>28</v>
      </c>
      <c r="C23" s="63"/>
      <c r="D23" s="11"/>
      <c r="E23" s="12">
        <f>E17*1.07</f>
        <v>13803000</v>
      </c>
      <c r="F23" s="57"/>
      <c r="G23" s="11"/>
      <c r="H23" s="13">
        <f>E23/$E$25</f>
        <v>0.81132075471698117</v>
      </c>
    </row>
    <row r="24" spans="2:8" x14ac:dyDescent="0.2">
      <c r="B24" s="11" t="s">
        <v>22</v>
      </c>
      <c r="C24" s="63"/>
      <c r="D24" s="11"/>
      <c r="E24" s="12">
        <f>E18*1.07</f>
        <v>3210000</v>
      </c>
      <c r="F24" s="57"/>
      <c r="G24" s="11"/>
      <c r="H24" s="13">
        <f>E24/$E$25</f>
        <v>0.18867924528301888</v>
      </c>
    </row>
    <row r="25" spans="2:8" ht="27" customHeight="1" x14ac:dyDescent="0.2">
      <c r="B25" s="15" t="s">
        <v>0</v>
      </c>
      <c r="C25" s="41"/>
      <c r="D25" s="14"/>
      <c r="E25" s="44">
        <f>SUM(E19:E21)</f>
        <v>17013000</v>
      </c>
      <c r="F25" s="64"/>
      <c r="G25" s="16"/>
      <c r="H25" s="65"/>
    </row>
    <row r="27" spans="2:8" x14ac:dyDescent="0.2">
      <c r="B27" s="66"/>
    </row>
  </sheetData>
  <sheetProtection algorithmName="SHA-512" hashValue="D75Ev+EDbfaHvLRrs10SPtNYPiNK49KpAaEj436czc+B6WqL863y+YyMmr1TQvst8DDbFV6+qLNGZxDqrJilMQ==" saltValue="1ZjJ/NWqdVS0McsB0eeJJQ==" spinCount="100000" sheet="1" objects="1" scenarios="1"/>
  <protectedRanges>
    <protectedRange sqref="D12:E15" name="Oblast1"/>
  </protectedRanges>
  <conditionalFormatting sqref="G15">
    <cfRule type="expression" dxfId="1" priority="2">
      <formula>G15&lt;=F15</formula>
    </cfRule>
    <cfRule type="expression" dxfId="0" priority="1">
      <formula>$G$15&gt;$F$15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Karásková Dana</cp:lastModifiedBy>
  <cp:lastPrinted>2022-04-04T14:43:27Z</cp:lastPrinted>
  <dcterms:created xsi:type="dcterms:W3CDTF">2022-04-04T08:24:21Z</dcterms:created>
  <dcterms:modified xsi:type="dcterms:W3CDTF">2024-05-20T09:05:05Z</dcterms:modified>
</cp:coreProperties>
</file>